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55" yWindow="2085" windowWidth="16380" windowHeight="6390" tabRatio="198" activeTab="0"/>
  </bookViews>
  <sheets>
    <sheet name="ожидаемое" sheetId="1" r:id="rId1"/>
  </sheets>
  <definedNames/>
  <calcPr fullCalcOnLoad="1"/>
</workbook>
</file>

<file path=xl/sharedStrings.xml><?xml version="1.0" encoding="utf-8"?>
<sst xmlns="http://schemas.openxmlformats.org/spreadsheetml/2006/main" count="124" uniqueCount="124">
  <si>
    <t>Наименование доходов</t>
  </si>
  <si>
    <t>НАЛОГОВЫЕ</t>
  </si>
  <si>
    <t>НАЛОГИ НА ПРИБЫЛЬ,ДОХОДЫ</t>
  </si>
  <si>
    <t>Налог на доходы физических лиц</t>
  </si>
  <si>
    <t>Акцизы</t>
  </si>
  <si>
    <t>НАЛОГИ НА СОВОКУПНЫЙ ДОХОД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</si>
  <si>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</si>
  <si>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</si>
  <si>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</si>
  <si>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</si>
  <si>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НЕНАЛОГОВЫЕ ДОХОДЫ</t>
  </si>
  <si>
    <t>аренда имущества</t>
  </si>
  <si>
    <t>аренда земли</t>
  </si>
  <si>
    <t>Первоначальный годовой план</t>
  </si>
  <si>
    <t>Межбюджетные трансферты</t>
  </si>
  <si>
    <t>НАЛОГОВЫЕ И НЕНАЛОГОВЫЕ ДОХОДЫ</t>
  </si>
  <si>
    <t>Иные межбюджетные трансферты</t>
  </si>
  <si>
    <t>Плата по соглашениям об установлении сервитута</t>
  </si>
  <si>
    <t>Инициативные платежи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</si>
  <si>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округов(109)</t>
  </si>
  <si>
    <t>Прочие местные налоги и сборы, мобилизуемые на территориях городских округов(109)</t>
  </si>
  <si>
    <t xml:space="preserve"> Ожидаемое исполнение за 2023 год</t>
  </si>
  <si>
    <t>Код бюджетной классификации Российской Федерации</t>
  </si>
  <si>
    <t>1 00 00000 00 0000 000</t>
  </si>
  <si>
    <t>1 01 00000 00 0000 110</t>
  </si>
  <si>
    <t>1 01 02000 01 0000 110</t>
  </si>
  <si>
    <t>1 03 00000 00 0000 000</t>
  </si>
  <si>
    <t>1 0500000 00 0000 000</t>
  </si>
  <si>
    <t>1 05 02000 02 0000 110</t>
  </si>
  <si>
    <t>1 05 03000 01 0000 110</t>
  </si>
  <si>
    <t>1 05 04000 02 0000 110</t>
  </si>
  <si>
    <t>1 05 01000 02 0000 110</t>
  </si>
  <si>
    <t>1 06 00000 00 0000 000</t>
  </si>
  <si>
    <t>1 06 01000 00 0000 110</t>
  </si>
  <si>
    <t>1 06 06000 00 0000 110</t>
  </si>
  <si>
    <t>1 08 00000 00 0000 000</t>
  </si>
  <si>
    <t>1 09 00000 00 0000 000</t>
  </si>
  <si>
    <t>Штрафы, санкции, возмещение ущерба</t>
  </si>
  <si>
    <t>1 11 00000 00 0000 000</t>
  </si>
  <si>
    <t>Платежи от государственных и муниципальных унитарных предприятий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</si>
  <si>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</si>
  <si>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</t>
  </si>
  <si>
    <t>1 12 00000 00 0000 000</t>
  </si>
  <si>
    <t>Платежи при пользовании природными ресурсами</t>
  </si>
  <si>
    <t xml:space="preserve"> 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</si>
  <si>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</si>
  <si>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</si>
  <si>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</si>
  <si>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</si>
  <si>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</si>
  <si>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</si>
  <si>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</si>
  <si>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</si>
  <si>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</si>
  <si>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</si>
  <si>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</si>
  <si>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1 14 13000 00 0000 410</t>
  </si>
  <si>
    <t>Доходы от приватизации имущества, находящегося в государственной и муниципальной  собственности городских округов</t>
  </si>
  <si>
    <t>1 16 00000 00 0000 000</t>
  </si>
  <si>
    <t>1 17 05040 04 0000 180</t>
  </si>
  <si>
    <t>Прочие неналоговые доходы бюджетов городских округов</t>
  </si>
  <si>
    <t xml:space="preserve"> 1 17 00000 00 0000 000</t>
  </si>
  <si>
    <t>Прочие неналоговые доходы</t>
  </si>
  <si>
    <t>1 17 15000 00 0000 150</t>
  </si>
  <si>
    <t>БЕЗВОЗМЕЗДНЫЕ ПОСТУПЛЕНИЯ</t>
  </si>
  <si>
    <t>2 00 00000 00 0000 000</t>
  </si>
  <si>
    <t>Дотации бюджетам бюджетной системы Российской Федерации</t>
  </si>
  <si>
    <t>2 02 10000 00 0000 150</t>
  </si>
  <si>
    <t>Субсидии бюджетам бюджетной системы Российской Федерации (межбюджетные субсидии)</t>
  </si>
  <si>
    <t>2 02 20000 00 0000 150</t>
  </si>
  <si>
    <t>Субвенции бюджетам бюджетной системы Российской Федерации</t>
  </si>
  <si>
    <t>2 02 30000 00 0000 150</t>
  </si>
  <si>
    <t xml:space="preserve"> 2 02 40000 00 0000 150</t>
  </si>
  <si>
    <t>ПРОЧИЕ БЕЗВОЗМЕЗДНЫЕ ПОСТУПЛЕНИЯ</t>
  </si>
  <si>
    <t>Прочие безвозмездные поступления в бюджеты городских округов</t>
  </si>
  <si>
    <t>Итого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</si>
  <si>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</si>
  <si>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</si>
  <si>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1 11 05000 00 0000 120</t>
  </si>
  <si>
    <t xml:space="preserve"> 1 11 07000 00 0000 120</t>
  </si>
  <si>
    <t>ЗАДОЛЖЕННОСТЬ И ПЕРЕРАСЧЕТЫ ПО ОТМЕНЕННЫМ НАЛОГАМ, СБОРАМ И ИНЫМ ОБЯЗАТЕЛЬНЫМ ПЛАТЕЖАМ</t>
  </si>
  <si>
    <t>14789,,8</t>
  </si>
  <si>
    <t>Налог, взимаемый в связи с применением упрощенной системы налогообложения</t>
  </si>
  <si>
    <t>Налог, взимаемый в связи с применением патентной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</si>
  <si>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</si>
  <si>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</si>
  <si>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Отклонение ожидаемого  исполнения от уточненного годового плана</t>
  </si>
  <si>
    <t xml:space="preserve">Ожидаемое исполнение  бюджета </t>
  </si>
  <si>
    <t xml:space="preserve">                                                                                                                                                       </t>
  </si>
  <si>
    <r>
      <t xml:space="preserve">                                                                                                                                                                      </t>
    </r>
    <r>
      <rPr>
        <sz val="11"/>
        <color indexed="8"/>
        <rFont val="Times New Roman"/>
        <family val="1"/>
      </rPr>
      <t>(тыс. рублей)</t>
    </r>
  </si>
  <si>
    <t>тыс. рублей</t>
  </si>
  <si>
    <t>% исполне-ния от ожидаемого исполнения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</si>
  <si>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</si>
  <si>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</si>
  <si>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ВСЕГО РАСХОДОВ</t>
  </si>
  <si>
    <t>0100</t>
  </si>
  <si>
    <t>1. ОБЩЕГОСУДАРСТВЕННЫЕ ВОПРОСЫ</t>
  </si>
  <si>
    <t>0300</t>
  </si>
  <si>
    <t>2. НАЦИОНАЛЬНАЯ БЕЗОПАСНОСТЬ И ПРАВООХРАНИТЕЛЬНАЯ ДЕЯТЕЛЬНОСТЬ</t>
  </si>
  <si>
    <t>0400</t>
  </si>
  <si>
    <t>3. НАЦИОНАЛЬНАЯ ЭКОНОМИКА</t>
  </si>
  <si>
    <t>0500</t>
  </si>
  <si>
    <t xml:space="preserve">4. ЖИЛИЩНО-КОММУНАЛЬНОЕ ХОЗЯЙСТВО </t>
  </si>
  <si>
    <t>0600</t>
  </si>
  <si>
    <t>5. ОХРАНА ОКРУЖАЮЩЕЙ СРЕДЫ</t>
  </si>
  <si>
    <t>0700</t>
  </si>
  <si>
    <t>6. ОБРАЗОВАНИЕ</t>
  </si>
  <si>
    <t>0800</t>
  </si>
  <si>
    <t>7. КУЛЬТУРА, КИНЕМАТОГРАФИЯ</t>
  </si>
  <si>
    <t>1000</t>
  </si>
  <si>
    <t>8. СОЦИАЛЬНАЯ ПОЛИТИКА</t>
  </si>
  <si>
    <t>1100</t>
  </si>
  <si>
    <t>9. ФИЗИЧЕСКАЯ КУЛЬТУРА И СПОРТ</t>
  </si>
  <si>
    <t>1200</t>
  </si>
  <si>
    <t>10. СРЕДСТВА МАССОВОЙ ИНФОРМАЦИИ</t>
  </si>
  <si>
    <t>ДЕФИЦИТ  (-),  ПРОФИЦИТ (+)</t>
  </si>
  <si>
    <t>ИСТОЧНИКИ ФИНАНСИРОВАНИЯ ДЕФИЦИТА БЮДЖЕТА:</t>
  </si>
  <si>
    <t>Изменение остатков средств на счетах по учету средств бюджета</t>
  </si>
  <si>
    <t xml:space="preserve"> 2 07 00000 00 0000 000</t>
  </si>
  <si>
    <t xml:space="preserve"> 2 07 04000 04 0000 150</t>
  </si>
  <si>
    <t>2 18 04000 04 0000 150</t>
  </si>
  <si>
    <t>219 04000 04 0000 150</t>
  </si>
  <si>
    <t>Уточнённый годовой план на 01.11.2023 года</t>
  </si>
  <si>
    <t>городского округа город Кулебаки Нижегородской области за 2023 год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</si>
</sst>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_ ;[Red]\-0.0\ "/>
    <numFmt numFmtId="174" formatCode="0.0%"/>
    <numFmt numFmtId="175" formatCode="0.00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"/>
  </numFmts>
  <fonts count="5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4"/>
      <name val="Arial Cyr"/>
      <family val="2"/>
    </font>
    <font>
      <b/>
      <sz val="10"/>
      <name val="Arial Cyr"/>
      <family val="2"/>
    </font>
    <font>
      <sz val="12"/>
      <name val="Arial Cyr"/>
      <family val="2"/>
    </font>
    <font>
      <b/>
      <i/>
      <sz val="14"/>
      <name val="Times New Roman"/>
      <family val="1"/>
    </font>
    <font>
      <b/>
      <sz val="14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 Cyr"/>
      <family val="1"/>
    </font>
    <font>
      <sz val="14"/>
      <name val="Times New Roman Cyr"/>
      <family val="0"/>
    </font>
    <font>
      <sz val="18"/>
      <name val="Times New Roman"/>
      <family val="1"/>
    </font>
    <font>
      <b/>
      <sz val="10"/>
      <color indexed="8"/>
      <name val="Arial Cyr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Arial Cyr"/>
      <family val="2"/>
    </font>
    <font>
      <sz val="12"/>
      <color indexed="8"/>
      <name val="Arial Cyr"/>
      <family val="2"/>
    </font>
    <font>
      <sz val="10"/>
      <color indexed="8"/>
      <name val="Arial Cyr"/>
      <family val="2"/>
    </font>
    <font>
      <sz val="14"/>
      <color indexed="8"/>
      <name val="Calibri"/>
      <family val="2"/>
    </font>
    <font>
      <b/>
      <sz val="18"/>
      <color indexed="8"/>
      <name val="Times New Roman"/>
      <family val="1"/>
    </font>
    <font>
      <sz val="11"/>
      <color rgb="FF000000"/>
      <name val="Calibri"/>
      <family val="2"/>
    </font>
    <font>
      <b/>
      <sz val="10"/>
      <color theme="1"/>
      <name val="Arial Cyr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Arial Cyr"/>
      <family val="2"/>
    </font>
    <font>
      <sz val="12"/>
      <color theme="1"/>
      <name val="Arial Cyr"/>
      <family val="2"/>
    </font>
    <font>
      <sz val="10"/>
      <color theme="1"/>
      <name val="Arial Cyr"/>
      <family val="2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Calibri"/>
      <family val="2"/>
    </font>
    <font>
      <b/>
      <sz val="18"/>
      <color rgb="FF00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0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9" fillId="0" borderId="0" xfId="0" applyFont="1" applyFill="1" applyBorder="1" applyAlignment="1">
      <alignment vertical="top" wrapText="1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4" fillId="0" borderId="0" xfId="0" applyFont="1" applyAlignment="1">
      <alignment/>
    </xf>
    <xf numFmtId="0" fontId="25" fillId="24" borderId="10" xfId="0" applyFont="1" applyFill="1" applyBorder="1" applyAlignment="1">
      <alignment horizontal="center" vertical="center" wrapText="1"/>
    </xf>
    <xf numFmtId="172" fontId="25" fillId="24" borderId="10" xfId="0" applyNumberFormat="1" applyFont="1" applyFill="1" applyBorder="1" applyAlignment="1">
      <alignment horizontal="center" wrapText="1"/>
    </xf>
    <xf numFmtId="172" fontId="25" fillId="24" borderId="10" xfId="0" applyNumberFormat="1" applyFont="1" applyFill="1" applyBorder="1" applyAlignment="1">
      <alignment horizontal="center"/>
    </xf>
    <xf numFmtId="172" fontId="26" fillId="24" borderId="10" xfId="0" applyNumberFormat="1" applyFont="1" applyFill="1" applyBorder="1" applyAlignment="1">
      <alignment horizontal="center"/>
    </xf>
    <xf numFmtId="0" fontId="26" fillId="24" borderId="10" xfId="0" applyFont="1" applyFill="1" applyBorder="1" applyAlignment="1">
      <alignment horizontal="center"/>
    </xf>
    <xf numFmtId="0" fontId="20" fillId="24" borderId="0" xfId="0" applyFont="1" applyFill="1" applyAlignment="1">
      <alignment/>
    </xf>
    <xf numFmtId="0" fontId="22" fillId="24" borderId="0" xfId="0" applyFont="1" applyFill="1" applyAlignment="1">
      <alignment/>
    </xf>
    <xf numFmtId="0" fontId="0" fillId="24" borderId="0" xfId="0" applyFill="1" applyAlignment="1">
      <alignment/>
    </xf>
    <xf numFmtId="0" fontId="19" fillId="24" borderId="0" xfId="0" applyFont="1" applyFill="1" applyBorder="1" applyAlignment="1">
      <alignment vertical="top" wrapText="1"/>
    </xf>
    <xf numFmtId="0" fontId="25" fillId="24" borderId="10" xfId="0" applyFont="1" applyFill="1" applyBorder="1" applyAlignment="1">
      <alignment horizontal="center"/>
    </xf>
    <xf numFmtId="172" fontId="26" fillId="24" borderId="10" xfId="0" applyNumberFormat="1" applyFont="1" applyFill="1" applyBorder="1" applyAlignment="1">
      <alignment horizontal="center" wrapText="1"/>
    </xf>
    <xf numFmtId="0" fontId="26" fillId="24" borderId="10" xfId="0" applyFont="1" applyFill="1" applyBorder="1" applyAlignment="1">
      <alignment horizontal="center" wrapText="1"/>
    </xf>
    <xf numFmtId="0" fontId="19" fillId="24" borderId="0" xfId="0" applyFont="1" applyFill="1" applyBorder="1" applyAlignment="1">
      <alignment horizontal="right" wrapText="1"/>
    </xf>
    <xf numFmtId="172" fontId="41" fillId="24" borderId="0" xfId="0" applyNumberFormat="1" applyFont="1" applyFill="1" applyBorder="1" applyAlignment="1">
      <alignment/>
    </xf>
    <xf numFmtId="0" fontId="42" fillId="24" borderId="10" xfId="0" applyFont="1" applyFill="1" applyBorder="1" applyAlignment="1">
      <alignment horizontal="center" vertical="center" wrapText="1"/>
    </xf>
    <xf numFmtId="172" fontId="42" fillId="24" borderId="10" xfId="0" applyNumberFormat="1" applyFont="1" applyFill="1" applyBorder="1" applyAlignment="1">
      <alignment horizontal="center"/>
    </xf>
    <xf numFmtId="172" fontId="43" fillId="24" borderId="10" xfId="0" applyNumberFormat="1" applyFont="1" applyFill="1" applyBorder="1" applyAlignment="1">
      <alignment horizontal="center"/>
    </xf>
    <xf numFmtId="0" fontId="43" fillId="24" borderId="10" xfId="0" applyFont="1" applyFill="1" applyBorder="1" applyAlignment="1">
      <alignment horizontal="center"/>
    </xf>
    <xf numFmtId="0" fontId="44" fillId="24" borderId="0" xfId="0" applyFont="1" applyFill="1" applyAlignment="1">
      <alignment/>
    </xf>
    <xf numFmtId="0" fontId="45" fillId="24" borderId="0" xfId="0" applyFont="1" applyFill="1" applyAlignment="1">
      <alignment/>
    </xf>
    <xf numFmtId="0" fontId="46" fillId="24" borderId="0" xfId="0" applyFont="1" applyFill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47" fillId="0" borderId="11" xfId="33" applyNumberFormat="1" applyFont="1" applyFill="1" applyBorder="1" applyAlignment="1">
      <alignment horizontal="center" vertical="center" wrapText="1"/>
      <protection/>
    </xf>
    <xf numFmtId="0" fontId="42" fillId="24" borderId="10" xfId="0" applyFont="1" applyFill="1" applyBorder="1" applyAlignment="1">
      <alignment horizontal="center"/>
    </xf>
    <xf numFmtId="0" fontId="25" fillId="24" borderId="10" xfId="0" applyFont="1" applyFill="1" applyBorder="1" applyAlignment="1">
      <alignment horizontal="center" wrapText="1"/>
    </xf>
    <xf numFmtId="0" fontId="48" fillId="0" borderId="11" xfId="33" applyNumberFormat="1" applyFont="1" applyFill="1" applyBorder="1" applyAlignment="1">
      <alignment horizontal="center" vertical="center" wrapText="1"/>
      <protection/>
    </xf>
    <xf numFmtId="0" fontId="25" fillId="25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/>
    </xf>
    <xf numFmtId="0" fontId="49" fillId="0" borderId="0" xfId="0" applyFont="1" applyAlignment="1">
      <alignment/>
    </xf>
    <xf numFmtId="0" fontId="27" fillId="0" borderId="0" xfId="0" applyFont="1" applyAlignment="1">
      <alignment/>
    </xf>
    <xf numFmtId="172" fontId="25" fillId="0" borderId="10" xfId="0" applyNumberFormat="1" applyFont="1" applyBorder="1" applyAlignment="1">
      <alignment/>
    </xf>
    <xf numFmtId="172" fontId="26" fillId="0" borderId="10" xfId="0" applyNumberFormat="1" applyFont="1" applyBorder="1" applyAlignment="1">
      <alignment/>
    </xf>
    <xf numFmtId="172" fontId="25" fillId="24" borderId="10" xfId="0" applyNumberFormat="1" applyFont="1" applyFill="1" applyBorder="1" applyAlignment="1">
      <alignment/>
    </xf>
    <xf numFmtId="0" fontId="43" fillId="0" borderId="10" xfId="0" applyFont="1" applyBorder="1" applyAlignment="1">
      <alignment vertical="center"/>
    </xf>
    <xf numFmtId="49" fontId="29" fillId="24" borderId="10" xfId="0" applyNumberFormat="1" applyFont="1" applyFill="1" applyBorder="1" applyAlignment="1">
      <alignment horizontal="left" vertical="center" wrapText="1"/>
    </xf>
    <xf numFmtId="49" fontId="30" fillId="24" borderId="10" xfId="0" applyNumberFormat="1" applyFont="1" applyFill="1" applyBorder="1" applyAlignment="1">
      <alignment horizontal="left" vertical="center" wrapText="1"/>
    </xf>
    <xf numFmtId="49" fontId="30" fillId="24" borderId="10" xfId="0" applyNumberFormat="1" applyFont="1" applyFill="1" applyBorder="1" applyAlignment="1">
      <alignment horizontal="left" wrapText="1"/>
    </xf>
    <xf numFmtId="0" fontId="50" fillId="0" borderId="10" xfId="0" applyFont="1" applyBorder="1" applyAlignment="1">
      <alignment vertical="center"/>
    </xf>
    <xf numFmtId="0" fontId="42" fillId="0" borderId="10" xfId="0" applyFont="1" applyBorder="1" applyAlignment="1">
      <alignment vertical="top" wrapText="1"/>
    </xf>
    <xf numFmtId="0" fontId="42" fillId="0" borderId="10" xfId="0" applyFont="1" applyBorder="1" applyAlignment="1">
      <alignment horizontal="left"/>
    </xf>
    <xf numFmtId="49" fontId="42" fillId="0" borderId="10" xfId="0" applyNumberFormat="1" applyFont="1" applyBorder="1" applyAlignment="1">
      <alignment horizontal="center"/>
    </xf>
    <xf numFmtId="49" fontId="43" fillId="24" borderId="10" xfId="0" applyNumberFormat="1" applyFont="1" applyFill="1" applyBorder="1" applyAlignment="1" applyProtection="1">
      <alignment horizontal="left" wrapText="1"/>
      <protection locked="0"/>
    </xf>
    <xf numFmtId="49" fontId="43" fillId="24" borderId="10" xfId="0" applyNumberFormat="1" applyFont="1" applyFill="1" applyBorder="1" applyAlignment="1" applyProtection="1">
      <alignment horizontal="left" vertical="center" wrapText="1"/>
      <protection locked="0"/>
    </xf>
    <xf numFmtId="0" fontId="43" fillId="0" borderId="10" xfId="0" applyFont="1" applyBorder="1" applyAlignment="1">
      <alignment/>
    </xf>
    <xf numFmtId="172" fontId="25" fillId="25" borderId="10" xfId="0" applyNumberFormat="1" applyFont="1" applyFill="1" applyBorder="1" applyAlignment="1">
      <alignment horizontal="center"/>
    </xf>
    <xf numFmtId="0" fontId="25" fillId="25" borderId="10" xfId="0" applyFont="1" applyFill="1" applyBorder="1" applyAlignment="1">
      <alignment horizontal="center"/>
    </xf>
    <xf numFmtId="180" fontId="43" fillId="0" borderId="10" xfId="0" applyNumberFormat="1" applyFont="1" applyBorder="1" applyAlignment="1">
      <alignment vertical="center"/>
    </xf>
    <xf numFmtId="180" fontId="43" fillId="0" borderId="10" xfId="0" applyNumberFormat="1" applyFont="1" applyBorder="1" applyAlignment="1">
      <alignment horizontal="center" vertical="center"/>
    </xf>
    <xf numFmtId="180" fontId="42" fillId="0" borderId="10" xfId="0" applyNumberFormat="1" applyFont="1" applyBorder="1" applyAlignment="1">
      <alignment vertical="center"/>
    </xf>
    <xf numFmtId="180" fontId="42" fillId="0" borderId="10" xfId="0" applyNumberFormat="1" applyFont="1" applyBorder="1" applyAlignment="1">
      <alignment horizontal="center" vertical="center"/>
    </xf>
    <xf numFmtId="0" fontId="51" fillId="0" borderId="0" xfId="0" applyFont="1" applyAlignment="1">
      <alignment horizontal="center" wrapText="1"/>
    </xf>
    <xf numFmtId="0" fontId="31" fillId="0" borderId="0" xfId="0" applyFont="1" applyAlignment="1">
      <alignment wrapText="1"/>
    </xf>
    <xf numFmtId="0" fontId="27" fillId="0" borderId="12" xfId="0" applyFont="1" applyBorder="1" applyAlignment="1">
      <alignment horizontal="right"/>
    </xf>
    <xf numFmtId="0" fontId="27" fillId="0" borderId="12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6"/>
  <sheetViews>
    <sheetView tabSelected="1" zoomScale="72" zoomScaleNormal="72" zoomScalePageLayoutView="0" workbookViewId="0" topLeftCell="A1">
      <selection activeCell="L18" sqref="L18"/>
    </sheetView>
  </sheetViews>
  <sheetFormatPr defaultColWidth="9.00390625" defaultRowHeight="12.75"/>
  <cols>
    <col min="1" max="1" width="30.625" style="0" customWidth="1"/>
    <col min="2" max="2" width="55.125" style="0" customWidth="1"/>
    <col min="3" max="3" width="17.625" style="14" customWidth="1"/>
    <col min="4" max="4" width="16.875" style="14" customWidth="1"/>
    <col min="5" max="5" width="16.75390625" style="27" customWidth="1"/>
    <col min="6" max="6" width="17.00390625" style="27" customWidth="1"/>
    <col min="7" max="7" width="15.125" style="0" customWidth="1"/>
    <col min="8" max="8" width="18.25390625" style="0" customWidth="1"/>
    <col min="9" max="9" width="23.25390625" style="0" customWidth="1"/>
  </cols>
  <sheetData>
    <row r="1" spans="2:6" ht="16.5" customHeight="1">
      <c r="B1" s="1"/>
      <c r="C1" s="15"/>
      <c r="D1" s="19"/>
      <c r="E1" s="20"/>
      <c r="F1" s="20"/>
    </row>
    <row r="2" spans="1:9" ht="32.25" customHeight="1">
      <c r="A2" s="62" t="s">
        <v>87</v>
      </c>
      <c r="B2" s="63"/>
      <c r="C2" s="63"/>
      <c r="D2" s="63"/>
      <c r="E2" s="63"/>
      <c r="F2" s="63"/>
      <c r="G2" s="63"/>
      <c r="H2" s="5"/>
      <c r="I2" s="5"/>
    </row>
    <row r="3" spans="1:9" ht="37.5" customHeight="1">
      <c r="A3" s="62" t="s">
        <v>123</v>
      </c>
      <c r="B3" s="63"/>
      <c r="C3" s="63"/>
      <c r="D3" s="63"/>
      <c r="E3" s="63"/>
      <c r="F3" s="63"/>
      <c r="G3" s="63"/>
      <c r="H3" s="5"/>
      <c r="I3" s="5"/>
    </row>
    <row r="4" spans="1:9" ht="15.75" customHeight="1">
      <c r="A4" s="40" t="s">
        <v>88</v>
      </c>
      <c r="B4" s="41"/>
      <c r="C4" s="41"/>
      <c r="D4" s="41"/>
      <c r="E4" s="41"/>
      <c r="F4" s="41"/>
      <c r="G4" s="41"/>
      <c r="H4" s="5"/>
      <c r="I4" s="5"/>
    </row>
    <row r="5" spans="1:9" ht="24.75" customHeight="1">
      <c r="A5" s="40" t="s">
        <v>89</v>
      </c>
      <c r="B5" s="64" t="s">
        <v>90</v>
      </c>
      <c r="C5" s="65"/>
      <c r="D5" s="65"/>
      <c r="E5" s="65"/>
      <c r="F5" s="65"/>
      <c r="G5" s="65"/>
      <c r="H5" s="5"/>
      <c r="I5" s="5"/>
    </row>
    <row r="6" spans="1:9" ht="141.75" customHeight="1">
      <c r="A6" s="28" t="s">
        <v>22</v>
      </c>
      <c r="B6" s="29" t="s">
        <v>0</v>
      </c>
      <c r="C6" s="7" t="s">
        <v>13</v>
      </c>
      <c r="D6" s="7" t="s">
        <v>122</v>
      </c>
      <c r="E6" s="21" t="s">
        <v>21</v>
      </c>
      <c r="F6" s="21" t="s">
        <v>86</v>
      </c>
      <c r="G6" s="29" t="s">
        <v>91</v>
      </c>
      <c r="H6" s="5"/>
      <c r="I6" s="5"/>
    </row>
    <row r="7" spans="1:9" ht="50.25" customHeight="1">
      <c r="A7" s="30" t="s">
        <v>23</v>
      </c>
      <c r="B7" s="31" t="s">
        <v>15</v>
      </c>
      <c r="C7" s="8">
        <f>C9+C24</f>
        <v>443685.2</v>
      </c>
      <c r="D7" s="8">
        <f>D8+D24</f>
        <v>561407.8</v>
      </c>
      <c r="E7" s="8">
        <f>E8+E24</f>
        <v>634185</v>
      </c>
      <c r="F7" s="8">
        <f>F8+F24</f>
        <v>72777.1999999999</v>
      </c>
      <c r="G7" s="42">
        <f>E7/D7*100</f>
        <v>112.96333966147245</v>
      </c>
      <c r="H7" s="5"/>
      <c r="I7" s="5"/>
    </row>
    <row r="8" spans="1:9" ht="18" customHeight="1">
      <c r="A8" s="30"/>
      <c r="B8" s="32" t="s">
        <v>1</v>
      </c>
      <c r="C8" s="9">
        <f>C9+C11+C12+C17+C20+C21</f>
        <v>518625.20000000007</v>
      </c>
      <c r="D8" s="9">
        <f>D9+D11+D12+D17+D20+D21</f>
        <v>518625.20000000007</v>
      </c>
      <c r="E8" s="9">
        <f>E9+E11+E12+E17+E20+E21</f>
        <v>578384.2</v>
      </c>
      <c r="F8" s="8">
        <f aca="true" t="shared" si="0" ref="F8:F54">E8-D8</f>
        <v>59758.99999999988</v>
      </c>
      <c r="G8" s="42">
        <f aca="true" t="shared" si="1" ref="G8:G54">E8/D8*100</f>
        <v>111.52257931161076</v>
      </c>
      <c r="H8" s="5"/>
      <c r="I8" s="5"/>
    </row>
    <row r="9" spans="1:9" ht="24.75" customHeight="1">
      <c r="A9" s="30" t="s">
        <v>24</v>
      </c>
      <c r="B9" s="33" t="s">
        <v>2</v>
      </c>
      <c r="C9" s="9">
        <f>C10</f>
        <v>401866.4</v>
      </c>
      <c r="D9" s="9">
        <f>D10</f>
        <v>401866.4</v>
      </c>
      <c r="E9" s="22">
        <v>473669.1</v>
      </c>
      <c r="F9" s="8">
        <f t="shared" si="0"/>
        <v>71802.69999999995</v>
      </c>
      <c r="G9" s="42">
        <f t="shared" si="1"/>
        <v>117.8673061495064</v>
      </c>
      <c r="H9" s="5"/>
      <c r="I9" s="5"/>
    </row>
    <row r="10" spans="1:9" ht="22.5" customHeight="1">
      <c r="A10" s="30" t="s">
        <v>25</v>
      </c>
      <c r="B10" s="30" t="s">
        <v>3</v>
      </c>
      <c r="C10" s="11">
        <v>401866.4</v>
      </c>
      <c r="D10" s="11">
        <v>401866.4</v>
      </c>
      <c r="E10" s="23">
        <v>473669.1</v>
      </c>
      <c r="F10" s="17">
        <f t="shared" si="0"/>
        <v>71802.69999999995</v>
      </c>
      <c r="G10" s="43">
        <f t="shared" si="1"/>
        <v>117.8673061495064</v>
      </c>
      <c r="H10" s="5"/>
      <c r="I10" s="5"/>
    </row>
    <row r="11" spans="1:9" s="3" customFormat="1" ht="24.75" customHeight="1">
      <c r="A11" s="33" t="s">
        <v>26</v>
      </c>
      <c r="B11" s="33" t="s">
        <v>4</v>
      </c>
      <c r="C11" s="16">
        <v>16371.2</v>
      </c>
      <c r="D11" s="16">
        <v>16371.2</v>
      </c>
      <c r="E11" s="22">
        <v>19839.1</v>
      </c>
      <c r="F11" s="8">
        <f t="shared" si="0"/>
        <v>3467.899999999998</v>
      </c>
      <c r="G11" s="42">
        <f t="shared" si="1"/>
        <v>121.18293100078186</v>
      </c>
      <c r="H11" s="6"/>
      <c r="I11" s="6"/>
    </row>
    <row r="12" spans="1:9" s="3" customFormat="1" ht="24.75" customHeight="1">
      <c r="A12" s="33" t="s">
        <v>27</v>
      </c>
      <c r="B12" s="33" t="s">
        <v>5</v>
      </c>
      <c r="C12" s="9">
        <f>C13+C14+C15+C16</f>
        <v>54121.600000000006</v>
      </c>
      <c r="D12" s="9">
        <f>D13+D14+D15+D16</f>
        <v>54121.600000000006</v>
      </c>
      <c r="E12" s="9">
        <f>E13+E14+E15+E16</f>
        <v>41465.200000000004</v>
      </c>
      <c r="F12" s="8">
        <f t="shared" si="0"/>
        <v>-12656.400000000001</v>
      </c>
      <c r="G12" s="42">
        <f t="shared" si="1"/>
        <v>76.61488204339857</v>
      </c>
      <c r="H12" s="6"/>
      <c r="I12" s="6"/>
    </row>
    <row r="13" spans="1:9" s="3" customFormat="1" ht="58.5" customHeight="1">
      <c r="A13" s="30" t="s">
        <v>31</v>
      </c>
      <c r="B13" s="28" t="s">
        <v>82</v>
      </c>
      <c r="C13" s="10">
        <v>41297.5</v>
      </c>
      <c r="D13" s="10">
        <v>41297.5</v>
      </c>
      <c r="E13" s="23">
        <v>34929.9</v>
      </c>
      <c r="F13" s="17">
        <f t="shared" si="0"/>
        <v>-6367.5999999999985</v>
      </c>
      <c r="G13" s="43">
        <f t="shared" si="1"/>
        <v>84.58114897996248</v>
      </c>
      <c r="H13" s="6"/>
      <c r="I13" s="6"/>
    </row>
    <row r="14" spans="1:9" s="4" customFormat="1" ht="51" customHeight="1">
      <c r="A14" s="30" t="s">
        <v>28</v>
      </c>
      <c r="B14" s="28" t="s">
        <v>84</v>
      </c>
      <c r="C14" s="11">
        <v>0</v>
      </c>
      <c r="D14" s="11">
        <v>0</v>
      </c>
      <c r="E14" s="23">
        <v>-131.1</v>
      </c>
      <c r="F14" s="17">
        <f t="shared" si="0"/>
        <v>-131.1</v>
      </c>
      <c r="G14" s="43">
        <v>0</v>
      </c>
      <c r="H14" s="5"/>
      <c r="I14" s="5"/>
    </row>
    <row r="15" spans="1:9" s="4" customFormat="1" ht="24.75" customHeight="1">
      <c r="A15" s="30" t="s">
        <v>29</v>
      </c>
      <c r="B15" s="30" t="s">
        <v>85</v>
      </c>
      <c r="C15" s="10">
        <v>61.9</v>
      </c>
      <c r="D15" s="10">
        <v>61.9</v>
      </c>
      <c r="E15" s="24">
        <v>35.9</v>
      </c>
      <c r="F15" s="17">
        <f t="shared" si="0"/>
        <v>-26</v>
      </c>
      <c r="G15" s="43">
        <f t="shared" si="1"/>
        <v>57.9967689822294</v>
      </c>
      <c r="H15" s="5"/>
      <c r="I15" s="5"/>
    </row>
    <row r="16" spans="1:9" s="4" customFormat="1" ht="54.75" customHeight="1">
      <c r="A16" s="30" t="s">
        <v>30</v>
      </c>
      <c r="B16" s="28" t="s">
        <v>83</v>
      </c>
      <c r="C16" s="11">
        <v>12762.2</v>
      </c>
      <c r="D16" s="11">
        <v>12762.2</v>
      </c>
      <c r="E16" s="23">
        <v>6630.5</v>
      </c>
      <c r="F16" s="17">
        <f t="shared" si="0"/>
        <v>-6131.700000000001</v>
      </c>
      <c r="G16" s="43">
        <f t="shared" si="1"/>
        <v>51.954208522041654</v>
      </c>
      <c r="H16" s="5"/>
      <c r="I16" s="5"/>
    </row>
    <row r="17" spans="1:9" ht="25.5" customHeight="1">
      <c r="A17" s="30" t="s">
        <v>32</v>
      </c>
      <c r="B17" s="33" t="s">
        <v>6</v>
      </c>
      <c r="C17" s="9">
        <f>C18+C19</f>
        <v>40487.8</v>
      </c>
      <c r="D17" s="9">
        <f>D18+D19</f>
        <v>40487.8</v>
      </c>
      <c r="E17" s="9">
        <v>38897.8</v>
      </c>
      <c r="F17" s="8">
        <f t="shared" si="0"/>
        <v>-1590</v>
      </c>
      <c r="G17" s="42">
        <f t="shared" si="1"/>
        <v>96.07289109311941</v>
      </c>
      <c r="H17" s="5"/>
      <c r="I17" s="5"/>
    </row>
    <row r="18" spans="1:9" ht="26.25" customHeight="1">
      <c r="A18" s="30" t="s">
        <v>33</v>
      </c>
      <c r="B18" s="30" t="s">
        <v>7</v>
      </c>
      <c r="C18" s="11">
        <v>25698</v>
      </c>
      <c r="D18" s="11">
        <v>25698</v>
      </c>
      <c r="E18" s="24">
        <v>24108</v>
      </c>
      <c r="F18" s="17">
        <f t="shared" si="0"/>
        <v>-1590</v>
      </c>
      <c r="G18" s="43">
        <f t="shared" si="1"/>
        <v>93.81274807378006</v>
      </c>
      <c r="H18" s="5"/>
      <c r="I18" s="5"/>
    </row>
    <row r="19" spans="1:9" ht="21" customHeight="1">
      <c r="A19" s="30" t="s">
        <v>34</v>
      </c>
      <c r="B19" s="30" t="s">
        <v>8</v>
      </c>
      <c r="C19" s="11">
        <v>14789.8</v>
      </c>
      <c r="D19" s="11">
        <v>14789.8</v>
      </c>
      <c r="E19" s="23" t="s">
        <v>81</v>
      </c>
      <c r="F19" s="17">
        <v>0</v>
      </c>
      <c r="G19" s="43">
        <v>100</v>
      </c>
      <c r="H19" s="5"/>
      <c r="I19" s="5"/>
    </row>
    <row r="20" spans="1:9" ht="26.25" customHeight="1">
      <c r="A20" s="30" t="s">
        <v>35</v>
      </c>
      <c r="B20" s="33" t="s">
        <v>9</v>
      </c>
      <c r="C20" s="16">
        <v>5778.2</v>
      </c>
      <c r="D20" s="16">
        <v>5778.2</v>
      </c>
      <c r="E20" s="22">
        <v>4511.7</v>
      </c>
      <c r="F20" s="8">
        <f t="shared" si="0"/>
        <v>-1266.5</v>
      </c>
      <c r="G20" s="42">
        <f t="shared" si="1"/>
        <v>78.08140943546434</v>
      </c>
      <c r="H20" s="5"/>
      <c r="I20" s="5"/>
    </row>
    <row r="21" spans="1:9" ht="67.5" customHeight="1">
      <c r="A21" s="33" t="s">
        <v>36</v>
      </c>
      <c r="B21" s="29" t="s">
        <v>80</v>
      </c>
      <c r="C21" s="8">
        <v>0</v>
      </c>
      <c r="D21" s="9">
        <v>0</v>
      </c>
      <c r="E21" s="22">
        <v>1.3</v>
      </c>
      <c r="F21" s="8">
        <f t="shared" si="0"/>
        <v>1.3</v>
      </c>
      <c r="G21" s="42">
        <v>0</v>
      </c>
      <c r="H21" s="5"/>
      <c r="I21" s="5"/>
    </row>
    <row r="22" spans="1:9" ht="132" customHeight="1" hidden="1">
      <c r="A22" s="30"/>
      <c r="B22" s="28" t="s">
        <v>19</v>
      </c>
      <c r="C22" s="17"/>
      <c r="D22" s="10"/>
      <c r="E22" s="23">
        <v>-0.1</v>
      </c>
      <c r="F22" s="8">
        <f t="shared" si="0"/>
        <v>-0.1</v>
      </c>
      <c r="G22" s="43" t="e">
        <f t="shared" si="1"/>
        <v>#DIV/0!</v>
      </c>
      <c r="H22" s="5"/>
      <c r="I22" s="5"/>
    </row>
    <row r="23" spans="1:9" ht="57" customHeight="1" hidden="1">
      <c r="A23" s="30"/>
      <c r="B23" s="28" t="s">
        <v>20</v>
      </c>
      <c r="C23" s="17"/>
      <c r="D23" s="10"/>
      <c r="E23" s="23">
        <v>-0.7</v>
      </c>
      <c r="F23" s="8">
        <f t="shared" si="0"/>
        <v>-0.7</v>
      </c>
      <c r="G23" s="43" t="e">
        <f t="shared" si="1"/>
        <v>#DIV/0!</v>
      </c>
      <c r="H23" s="5"/>
      <c r="I23" s="5"/>
    </row>
    <row r="24" spans="1:9" ht="23.25" customHeight="1">
      <c r="A24" s="30"/>
      <c r="B24" s="32" t="s">
        <v>10</v>
      </c>
      <c r="C24" s="9">
        <f>C25+C32+C34+C36+C40+C41</f>
        <v>41818.8</v>
      </c>
      <c r="D24" s="9">
        <f>D25+D32+D34+D36+D40+D41</f>
        <v>42782.6</v>
      </c>
      <c r="E24" s="9">
        <f>E25+E32+E34+E36+E40+E41</f>
        <v>55800.8</v>
      </c>
      <c r="F24" s="8">
        <f t="shared" si="0"/>
        <v>13018.200000000004</v>
      </c>
      <c r="G24" s="42">
        <f t="shared" si="1"/>
        <v>130.42872569689547</v>
      </c>
      <c r="H24" s="5"/>
      <c r="I24" s="5"/>
    </row>
    <row r="25" spans="1:9" ht="68.25" customHeight="1">
      <c r="A25" s="33" t="s">
        <v>38</v>
      </c>
      <c r="B25" s="29" t="s">
        <v>76</v>
      </c>
      <c r="C25" s="9">
        <f>C26+C30+C31</f>
        <v>25032.899999999998</v>
      </c>
      <c r="D25" s="9">
        <f>D26+D30+D31</f>
        <v>25032.899999999998</v>
      </c>
      <c r="E25" s="9">
        <f>E26+E30+E31</f>
        <v>24242.6</v>
      </c>
      <c r="F25" s="8">
        <f t="shared" si="0"/>
        <v>-790.2999999999993</v>
      </c>
      <c r="G25" s="42">
        <f t="shared" si="1"/>
        <v>96.84295467165211</v>
      </c>
      <c r="H25" s="5"/>
      <c r="I25" s="5"/>
    </row>
    <row r="26" spans="1:9" ht="102.75" customHeight="1">
      <c r="A26" s="33" t="s">
        <v>78</v>
      </c>
      <c r="B26" s="29" t="s">
        <v>77</v>
      </c>
      <c r="C26" s="9">
        <f>C27+C28+C29</f>
        <v>15911.6</v>
      </c>
      <c r="D26" s="9">
        <f>D27+D28+D29</f>
        <v>15911.6</v>
      </c>
      <c r="E26" s="9">
        <f>E27+E28+E29</f>
        <v>17223.5</v>
      </c>
      <c r="F26" s="8">
        <f t="shared" si="0"/>
        <v>1311.8999999999996</v>
      </c>
      <c r="G26" s="42">
        <f t="shared" si="1"/>
        <v>108.24492822846226</v>
      </c>
      <c r="H26" s="5"/>
      <c r="I26" s="5"/>
    </row>
    <row r="27" spans="1:9" ht="23.25" customHeight="1">
      <c r="A27" s="30"/>
      <c r="B27" s="30" t="s">
        <v>11</v>
      </c>
      <c r="C27" s="11">
        <v>5107.1</v>
      </c>
      <c r="D27" s="11">
        <v>5107.1</v>
      </c>
      <c r="E27" s="23">
        <v>5107.1</v>
      </c>
      <c r="F27" s="8">
        <f t="shared" si="0"/>
        <v>0</v>
      </c>
      <c r="G27" s="43">
        <f t="shared" si="1"/>
        <v>100</v>
      </c>
      <c r="H27" s="5"/>
      <c r="I27" s="5"/>
    </row>
    <row r="28" spans="1:9" ht="23.25" customHeight="1">
      <c r="A28" s="30"/>
      <c r="B28" s="30" t="s">
        <v>12</v>
      </c>
      <c r="C28" s="11">
        <v>10801.2</v>
      </c>
      <c r="D28" s="11">
        <v>10801.2</v>
      </c>
      <c r="E28" s="23">
        <v>12113.1</v>
      </c>
      <c r="F28" s="17">
        <f t="shared" si="0"/>
        <v>1311.8999999999996</v>
      </c>
      <c r="G28" s="43">
        <f t="shared" si="1"/>
        <v>112.14587268081324</v>
      </c>
      <c r="H28" s="5"/>
      <c r="I28" s="5"/>
    </row>
    <row r="29" spans="1:9" ht="39" customHeight="1">
      <c r="A29" s="30"/>
      <c r="B29" s="28" t="s">
        <v>17</v>
      </c>
      <c r="C29" s="11">
        <v>3.3</v>
      </c>
      <c r="D29" s="11">
        <v>3.3</v>
      </c>
      <c r="E29" s="24">
        <v>3.3</v>
      </c>
      <c r="F29" s="17">
        <f t="shared" si="0"/>
        <v>0</v>
      </c>
      <c r="G29" s="43">
        <f t="shared" si="1"/>
        <v>100</v>
      </c>
      <c r="H29" s="5"/>
      <c r="I29" s="5"/>
    </row>
    <row r="30" spans="1:9" ht="45.75" customHeight="1">
      <c r="A30" s="33" t="s">
        <v>79</v>
      </c>
      <c r="B30" s="29" t="s">
        <v>39</v>
      </c>
      <c r="C30" s="9">
        <v>4883</v>
      </c>
      <c r="D30" s="9">
        <v>4883</v>
      </c>
      <c r="E30" s="35">
        <v>1769.1</v>
      </c>
      <c r="F30" s="8">
        <f t="shared" si="0"/>
        <v>-3113.9</v>
      </c>
      <c r="G30" s="42">
        <f t="shared" si="1"/>
        <v>36.229776776571775</v>
      </c>
      <c r="H30" s="5"/>
      <c r="I30" s="5"/>
    </row>
    <row r="31" spans="1:9" ht="144" customHeight="1">
      <c r="A31" s="33" t="s">
        <v>40</v>
      </c>
      <c r="B31" s="29" t="s">
        <v>41</v>
      </c>
      <c r="C31" s="8">
        <v>4238.3</v>
      </c>
      <c r="D31" s="8">
        <v>4238.3</v>
      </c>
      <c r="E31" s="22">
        <v>5250</v>
      </c>
      <c r="F31" s="8">
        <f t="shared" si="0"/>
        <v>1011.6999999999998</v>
      </c>
      <c r="G31" s="42">
        <f t="shared" si="1"/>
        <v>123.87041974376518</v>
      </c>
      <c r="H31" s="5"/>
      <c r="I31" s="5"/>
    </row>
    <row r="32" spans="1:9" ht="50.25" customHeight="1">
      <c r="A32" s="33" t="s">
        <v>42</v>
      </c>
      <c r="B32" s="29" t="s">
        <v>43</v>
      </c>
      <c r="C32" s="36">
        <v>1831.3</v>
      </c>
      <c r="D32" s="36">
        <v>1831.3</v>
      </c>
      <c r="E32" s="22">
        <v>1851</v>
      </c>
      <c r="F32" s="8">
        <f t="shared" si="0"/>
        <v>19.700000000000045</v>
      </c>
      <c r="G32" s="42">
        <f t="shared" si="1"/>
        <v>101.07573854638781</v>
      </c>
      <c r="H32" s="5"/>
      <c r="I32" s="5"/>
    </row>
    <row r="33" spans="1:9" ht="50.25" customHeight="1">
      <c r="A33" s="30" t="s">
        <v>44</v>
      </c>
      <c r="B33" s="28" t="s">
        <v>45</v>
      </c>
      <c r="C33" s="18">
        <v>1831.3</v>
      </c>
      <c r="D33" s="18">
        <v>1831.3</v>
      </c>
      <c r="E33" s="23">
        <v>1851</v>
      </c>
      <c r="F33" s="17">
        <f t="shared" si="0"/>
        <v>19.700000000000045</v>
      </c>
      <c r="G33" s="43">
        <f t="shared" si="1"/>
        <v>101.07573854638781</v>
      </c>
      <c r="H33" s="5"/>
      <c r="I33" s="5"/>
    </row>
    <row r="34" spans="1:9" ht="48" customHeight="1">
      <c r="A34" s="33" t="s">
        <v>46</v>
      </c>
      <c r="B34" s="29" t="s">
        <v>47</v>
      </c>
      <c r="C34" s="16">
        <v>5005.1</v>
      </c>
      <c r="D34" s="16">
        <v>5005.7</v>
      </c>
      <c r="E34" s="35">
        <v>6417.9</v>
      </c>
      <c r="F34" s="8">
        <f t="shared" si="0"/>
        <v>1412.1999999999998</v>
      </c>
      <c r="G34" s="42">
        <f t="shared" si="1"/>
        <v>128.21183850410532</v>
      </c>
      <c r="H34" s="5"/>
      <c r="I34" s="5"/>
    </row>
    <row r="35" spans="1:9" ht="36" customHeight="1">
      <c r="A35" s="30" t="s">
        <v>48</v>
      </c>
      <c r="B35" s="28" t="s">
        <v>49</v>
      </c>
      <c r="C35" s="11">
        <v>5005.1</v>
      </c>
      <c r="D35" s="11">
        <v>5005.7</v>
      </c>
      <c r="E35" s="24">
        <v>6417.9</v>
      </c>
      <c r="F35" s="8">
        <f t="shared" si="0"/>
        <v>1412.1999999999998</v>
      </c>
      <c r="G35" s="43">
        <f t="shared" si="1"/>
        <v>128.21183850410532</v>
      </c>
      <c r="H35" s="5"/>
      <c r="I35" s="5"/>
    </row>
    <row r="36" spans="1:9" ht="50.25" customHeight="1">
      <c r="A36" s="33" t="s">
        <v>50</v>
      </c>
      <c r="B36" s="29" t="s">
        <v>51</v>
      </c>
      <c r="C36" s="8">
        <f>C37+C38+C39</f>
        <v>9384.7</v>
      </c>
      <c r="D36" s="8">
        <f>D37+D38+D39</f>
        <v>9384.7</v>
      </c>
      <c r="E36" s="8">
        <f>E37+E38+E39</f>
        <v>21614.7</v>
      </c>
      <c r="F36" s="8">
        <f t="shared" si="0"/>
        <v>12230</v>
      </c>
      <c r="G36" s="42">
        <f t="shared" si="1"/>
        <v>230.31849712830459</v>
      </c>
      <c r="H36" s="5"/>
      <c r="I36" s="5"/>
    </row>
    <row r="37" spans="1:9" ht="146.25" customHeight="1">
      <c r="A37" s="30" t="s">
        <v>52</v>
      </c>
      <c r="B37" s="28" t="s">
        <v>53</v>
      </c>
      <c r="C37" s="10">
        <v>27.5</v>
      </c>
      <c r="D37" s="10">
        <v>27.5</v>
      </c>
      <c r="E37" s="23">
        <v>226.5</v>
      </c>
      <c r="F37" s="17">
        <f t="shared" si="0"/>
        <v>199</v>
      </c>
      <c r="G37" s="43">
        <f t="shared" si="1"/>
        <v>823.6363636363636</v>
      </c>
      <c r="H37" s="5"/>
      <c r="I37" s="5"/>
    </row>
    <row r="38" spans="1:9" ht="70.5" customHeight="1">
      <c r="A38" s="30" t="s">
        <v>54</v>
      </c>
      <c r="B38" s="28" t="s">
        <v>55</v>
      </c>
      <c r="C38" s="10">
        <v>7757.2</v>
      </c>
      <c r="D38" s="10">
        <v>7757.2</v>
      </c>
      <c r="E38" s="24">
        <v>18647.5</v>
      </c>
      <c r="F38" s="17">
        <f t="shared" si="0"/>
        <v>10890.3</v>
      </c>
      <c r="G38" s="43">
        <f t="shared" si="1"/>
        <v>240.38957355746922</v>
      </c>
      <c r="H38" s="5"/>
      <c r="I38" s="5"/>
    </row>
    <row r="39" spans="1:9" ht="75" customHeight="1">
      <c r="A39" s="30" t="s">
        <v>56</v>
      </c>
      <c r="B39" s="28" t="s">
        <v>57</v>
      </c>
      <c r="C39" s="10">
        <v>1600</v>
      </c>
      <c r="D39" s="10">
        <v>1600</v>
      </c>
      <c r="E39" s="23">
        <v>2740.7</v>
      </c>
      <c r="F39" s="17">
        <f t="shared" si="0"/>
        <v>1140.6999999999998</v>
      </c>
      <c r="G39" s="43">
        <f t="shared" si="1"/>
        <v>171.29375</v>
      </c>
      <c r="H39" s="5"/>
      <c r="I39" s="5"/>
    </row>
    <row r="40" spans="1:9" ht="33.75" customHeight="1">
      <c r="A40" s="33" t="s">
        <v>58</v>
      </c>
      <c r="B40" s="29" t="s">
        <v>37</v>
      </c>
      <c r="C40" s="36">
        <v>564.8</v>
      </c>
      <c r="D40" s="36">
        <v>564.8</v>
      </c>
      <c r="E40" s="22">
        <v>711.3</v>
      </c>
      <c r="F40" s="8">
        <f t="shared" si="0"/>
        <v>146.5</v>
      </c>
      <c r="G40" s="42">
        <f t="shared" si="1"/>
        <v>125.93838526912182</v>
      </c>
      <c r="H40" s="5"/>
      <c r="I40" s="5"/>
    </row>
    <row r="41" spans="1:9" ht="32.25" customHeight="1">
      <c r="A41" s="33" t="s">
        <v>61</v>
      </c>
      <c r="B41" s="29" t="s">
        <v>62</v>
      </c>
      <c r="C41" s="9">
        <v>0</v>
      </c>
      <c r="D41" s="10">
        <v>963.2</v>
      </c>
      <c r="E41" s="23">
        <v>963.3</v>
      </c>
      <c r="F41" s="8">
        <f t="shared" si="0"/>
        <v>0.09999999999990905</v>
      </c>
      <c r="G41" s="42">
        <f t="shared" si="1"/>
        <v>100.01038205980066</v>
      </c>
      <c r="H41" s="5"/>
      <c r="I41" s="5"/>
    </row>
    <row r="42" spans="1:9" ht="39" customHeight="1">
      <c r="A42" s="30" t="s">
        <v>59</v>
      </c>
      <c r="B42" s="28" t="s">
        <v>60</v>
      </c>
      <c r="C42" s="10">
        <v>0</v>
      </c>
      <c r="D42" s="10">
        <v>0</v>
      </c>
      <c r="E42" s="24">
        <v>0.1</v>
      </c>
      <c r="F42" s="8">
        <f t="shared" si="0"/>
        <v>0.1</v>
      </c>
      <c r="G42" s="43">
        <v>0</v>
      </c>
      <c r="H42" s="5"/>
      <c r="I42" s="5"/>
    </row>
    <row r="43" spans="1:9" ht="22.5" customHeight="1">
      <c r="A43" s="30" t="s">
        <v>63</v>
      </c>
      <c r="B43" s="30" t="s">
        <v>18</v>
      </c>
      <c r="C43" s="10">
        <v>0</v>
      </c>
      <c r="D43" s="10">
        <v>963.2</v>
      </c>
      <c r="E43" s="23">
        <v>963.2</v>
      </c>
      <c r="F43" s="8">
        <f t="shared" si="0"/>
        <v>0</v>
      </c>
      <c r="G43" s="43">
        <f t="shared" si="1"/>
        <v>100</v>
      </c>
      <c r="H43" s="5"/>
      <c r="I43" s="5"/>
    </row>
    <row r="44" spans="1:9" ht="31.5" customHeight="1">
      <c r="A44" s="30" t="s">
        <v>65</v>
      </c>
      <c r="B44" s="31" t="s">
        <v>64</v>
      </c>
      <c r="C44" s="8">
        <f>C45+C46+C47+C49+C50+C52</f>
        <v>1036773.4</v>
      </c>
      <c r="D44" s="8">
        <f>D45+D46+D47+D49+D50+D52+D53</f>
        <v>1237407</v>
      </c>
      <c r="E44" s="8">
        <f>E45+E46+E47+E49+E50+E52+E53</f>
        <v>1238122.2999999998</v>
      </c>
      <c r="F44" s="8">
        <f t="shared" si="0"/>
        <v>715.2999999998137</v>
      </c>
      <c r="G44" s="42">
        <f t="shared" si="1"/>
        <v>100.05780636443788</v>
      </c>
      <c r="H44" s="5"/>
      <c r="I44" s="5"/>
    </row>
    <row r="45" spans="1:9" ht="46.5" customHeight="1">
      <c r="A45" s="30" t="s">
        <v>67</v>
      </c>
      <c r="B45" s="31" t="s">
        <v>66</v>
      </c>
      <c r="C45" s="36">
        <v>315171</v>
      </c>
      <c r="D45" s="16">
        <v>315171</v>
      </c>
      <c r="E45" s="16">
        <v>315171</v>
      </c>
      <c r="F45" s="8">
        <f t="shared" si="0"/>
        <v>0</v>
      </c>
      <c r="G45" s="42">
        <f t="shared" si="1"/>
        <v>100</v>
      </c>
      <c r="H45" s="5"/>
      <c r="I45" s="5"/>
    </row>
    <row r="46" spans="1:9" ht="56.25" customHeight="1">
      <c r="A46" s="30" t="s">
        <v>69</v>
      </c>
      <c r="B46" s="31" t="s">
        <v>68</v>
      </c>
      <c r="C46" s="36">
        <v>114259.4</v>
      </c>
      <c r="D46" s="9">
        <v>290036.5</v>
      </c>
      <c r="E46" s="9">
        <v>290036.5</v>
      </c>
      <c r="F46" s="8">
        <f t="shared" si="0"/>
        <v>0</v>
      </c>
      <c r="G46" s="42">
        <f t="shared" si="1"/>
        <v>100</v>
      </c>
      <c r="H46" s="5"/>
      <c r="I46" s="5"/>
    </row>
    <row r="47" spans="1:9" ht="46.5" customHeight="1">
      <c r="A47" s="30" t="s">
        <v>71</v>
      </c>
      <c r="B47" s="31" t="s">
        <v>70</v>
      </c>
      <c r="C47" s="8">
        <v>607339.2</v>
      </c>
      <c r="D47" s="9">
        <v>616049.9</v>
      </c>
      <c r="E47" s="9">
        <v>616049.9</v>
      </c>
      <c r="F47" s="8">
        <f t="shared" si="0"/>
        <v>0</v>
      </c>
      <c r="G47" s="42">
        <f t="shared" si="1"/>
        <v>100</v>
      </c>
      <c r="H47" s="5"/>
      <c r="I47" s="5"/>
    </row>
    <row r="48" spans="1:9" ht="21.75" customHeight="1" hidden="1">
      <c r="A48" s="30"/>
      <c r="B48" s="31" t="s">
        <v>14</v>
      </c>
      <c r="C48" s="8"/>
      <c r="D48" s="16"/>
      <c r="E48" s="16"/>
      <c r="F48" s="8">
        <f t="shared" si="0"/>
        <v>0</v>
      </c>
      <c r="G48" s="42" t="e">
        <f t="shared" si="1"/>
        <v>#DIV/0!</v>
      </c>
      <c r="H48" s="5"/>
      <c r="I48" s="5"/>
    </row>
    <row r="49" spans="1:9" ht="21.75" customHeight="1">
      <c r="A49" s="30" t="s">
        <v>72</v>
      </c>
      <c r="B49" s="31" t="s">
        <v>16</v>
      </c>
      <c r="C49" s="8">
        <v>3.8</v>
      </c>
      <c r="D49" s="16">
        <v>15632.7</v>
      </c>
      <c r="E49" s="16">
        <v>15632.7</v>
      </c>
      <c r="F49" s="8">
        <f t="shared" si="0"/>
        <v>0</v>
      </c>
      <c r="G49" s="42">
        <f t="shared" si="1"/>
        <v>100</v>
      </c>
      <c r="H49" s="5"/>
      <c r="I49" s="5"/>
    </row>
    <row r="50" spans="1:9" ht="40.5" customHeight="1">
      <c r="A50" s="37" t="s">
        <v>118</v>
      </c>
      <c r="B50" s="37" t="s">
        <v>73</v>
      </c>
      <c r="C50" s="8">
        <v>0</v>
      </c>
      <c r="D50" s="9">
        <v>595</v>
      </c>
      <c r="E50" s="22">
        <v>765.4</v>
      </c>
      <c r="F50" s="8">
        <f t="shared" si="0"/>
        <v>170.39999999999998</v>
      </c>
      <c r="G50" s="42">
        <f t="shared" si="1"/>
        <v>128.63865546218486</v>
      </c>
      <c r="H50" s="5"/>
      <c r="I50" s="5"/>
    </row>
    <row r="51" spans="1:9" ht="40.5" customHeight="1">
      <c r="A51" s="34" t="s">
        <v>119</v>
      </c>
      <c r="B51" s="34" t="s">
        <v>74</v>
      </c>
      <c r="C51" s="17">
        <v>0</v>
      </c>
      <c r="D51" s="10">
        <v>595</v>
      </c>
      <c r="E51" s="23">
        <v>765.4</v>
      </c>
      <c r="F51" s="8">
        <f t="shared" si="0"/>
        <v>170.39999999999998</v>
      </c>
      <c r="G51" s="42">
        <f t="shared" si="1"/>
        <v>128.63865546218486</v>
      </c>
      <c r="H51" s="5"/>
      <c r="I51" s="5"/>
    </row>
    <row r="52" spans="1:9" ht="145.5" customHeight="1">
      <c r="A52" s="33" t="s">
        <v>120</v>
      </c>
      <c r="B52" s="38" t="s">
        <v>92</v>
      </c>
      <c r="C52" s="56">
        <v>0</v>
      </c>
      <c r="D52" s="57">
        <v>3262.8</v>
      </c>
      <c r="E52" s="22">
        <v>3807.7</v>
      </c>
      <c r="F52" s="8">
        <f t="shared" si="0"/>
        <v>544.8999999999996</v>
      </c>
      <c r="G52" s="42">
        <f t="shared" si="1"/>
        <v>116.70038004168197</v>
      </c>
      <c r="H52" s="5"/>
      <c r="I52" s="5"/>
    </row>
    <row r="53" spans="1:9" ht="80.25" customHeight="1">
      <c r="A53" s="33" t="s">
        <v>121</v>
      </c>
      <c r="B53" s="29" t="s">
        <v>93</v>
      </c>
      <c r="C53" s="8">
        <v>0</v>
      </c>
      <c r="D53" s="16">
        <v>-3340.9</v>
      </c>
      <c r="E53" s="22">
        <v>-3340.9</v>
      </c>
      <c r="F53" s="8">
        <f t="shared" si="0"/>
        <v>0</v>
      </c>
      <c r="G53" s="42">
        <f t="shared" si="1"/>
        <v>100</v>
      </c>
      <c r="H53" s="5"/>
      <c r="I53" s="5"/>
    </row>
    <row r="54" spans="1:13" ht="18.75">
      <c r="A54" s="30"/>
      <c r="B54" s="33" t="s">
        <v>75</v>
      </c>
      <c r="C54" s="44">
        <f>C44+C24+C8</f>
        <v>1597217.4</v>
      </c>
      <c r="D54" s="44">
        <f>D44+D24+D8</f>
        <v>1798814.8000000003</v>
      </c>
      <c r="E54" s="44">
        <f>E44+E24+E8</f>
        <v>1872307.2999999998</v>
      </c>
      <c r="F54" s="8">
        <f t="shared" si="0"/>
        <v>73492.49999999953</v>
      </c>
      <c r="G54" s="42">
        <f t="shared" si="1"/>
        <v>104.08560681177403</v>
      </c>
      <c r="H54" s="5"/>
      <c r="I54" s="5"/>
      <c r="J54" s="5"/>
      <c r="K54" s="5"/>
      <c r="L54" s="5"/>
      <c r="M54" s="5"/>
    </row>
    <row r="55" spans="1:13" ht="18.75">
      <c r="A55" s="50"/>
      <c r="B55" s="51" t="s">
        <v>94</v>
      </c>
      <c r="C55" s="61">
        <f>SUM(C56:C65)</f>
        <v>1597217.4000000004</v>
      </c>
      <c r="D55" s="61">
        <f>SUM(D56:D65)</f>
        <v>1890838.2</v>
      </c>
      <c r="E55" s="61">
        <f>SUM(E56:E65)</f>
        <v>1890838.2</v>
      </c>
      <c r="F55" s="61">
        <f>SUM(F56:F65)</f>
        <v>0</v>
      </c>
      <c r="G55" s="61">
        <f>E55*100/D55</f>
        <v>100</v>
      </c>
      <c r="H55" s="5"/>
      <c r="I55" s="5"/>
      <c r="J55" s="5"/>
      <c r="K55" s="5"/>
      <c r="L55" s="5"/>
      <c r="M55" s="5"/>
    </row>
    <row r="56" spans="1:13" ht="18.75">
      <c r="A56" s="52" t="s">
        <v>95</v>
      </c>
      <c r="B56" s="53" t="s">
        <v>96</v>
      </c>
      <c r="C56" s="58">
        <v>135314</v>
      </c>
      <c r="D56" s="58">
        <v>136307.7</v>
      </c>
      <c r="E56" s="58">
        <v>136307.7</v>
      </c>
      <c r="F56" s="58">
        <f>E56-D56</f>
        <v>0</v>
      </c>
      <c r="G56" s="59">
        <f>E56*100/D56</f>
        <v>100</v>
      </c>
      <c r="H56" s="5"/>
      <c r="I56" s="5"/>
      <c r="J56" s="5"/>
      <c r="K56" s="5"/>
      <c r="L56" s="5"/>
      <c r="M56" s="5"/>
    </row>
    <row r="57" spans="1:13" ht="56.25">
      <c r="A57" s="52" t="s">
        <v>97</v>
      </c>
      <c r="B57" s="54" t="s">
        <v>98</v>
      </c>
      <c r="C57" s="58">
        <v>19257.7</v>
      </c>
      <c r="D57" s="58">
        <v>19257.7</v>
      </c>
      <c r="E57" s="58">
        <v>19257.7</v>
      </c>
      <c r="F57" s="58">
        <f aca="true" t="shared" si="2" ref="F57:F68">E57-D57</f>
        <v>0</v>
      </c>
      <c r="G57" s="59">
        <f aca="true" t="shared" si="3" ref="G57:G68">E57*100/D57</f>
        <v>100</v>
      </c>
      <c r="H57" s="5"/>
      <c r="I57" s="5"/>
      <c r="J57" s="5"/>
      <c r="K57" s="5"/>
      <c r="L57" s="5"/>
      <c r="M57" s="5"/>
    </row>
    <row r="58" spans="1:13" ht="18.75">
      <c r="A58" s="52" t="s">
        <v>99</v>
      </c>
      <c r="B58" s="54" t="s">
        <v>100</v>
      </c>
      <c r="C58" s="58">
        <v>44596.6</v>
      </c>
      <c r="D58" s="58">
        <v>91917.4</v>
      </c>
      <c r="E58" s="58">
        <v>91917.4</v>
      </c>
      <c r="F58" s="58">
        <f t="shared" si="2"/>
        <v>0</v>
      </c>
      <c r="G58" s="59">
        <f t="shared" si="3"/>
        <v>100</v>
      </c>
      <c r="H58" s="5"/>
      <c r="I58" s="5"/>
      <c r="J58" s="5"/>
      <c r="K58" s="5"/>
      <c r="L58" s="5"/>
      <c r="M58" s="5"/>
    </row>
    <row r="59" spans="1:13" ht="37.5">
      <c r="A59" s="52" t="s">
        <v>101</v>
      </c>
      <c r="B59" s="54" t="s">
        <v>102</v>
      </c>
      <c r="C59" s="58">
        <v>112334.1</v>
      </c>
      <c r="D59" s="58">
        <v>299512.2</v>
      </c>
      <c r="E59" s="58">
        <v>299512.2</v>
      </c>
      <c r="F59" s="58">
        <f t="shared" si="2"/>
        <v>0</v>
      </c>
      <c r="G59" s="59">
        <f t="shared" si="3"/>
        <v>100</v>
      </c>
      <c r="H59" s="5"/>
      <c r="I59" s="5"/>
      <c r="J59" s="5"/>
      <c r="K59" s="5"/>
      <c r="L59" s="5"/>
      <c r="M59" s="5"/>
    </row>
    <row r="60" spans="1:13" ht="18.75">
      <c r="A60" s="52" t="s">
        <v>103</v>
      </c>
      <c r="B60" s="54" t="s">
        <v>104</v>
      </c>
      <c r="C60" s="58">
        <v>218</v>
      </c>
      <c r="D60" s="58">
        <v>269</v>
      </c>
      <c r="E60" s="58">
        <v>269</v>
      </c>
      <c r="F60" s="58">
        <f t="shared" si="2"/>
        <v>0</v>
      </c>
      <c r="G60" s="59">
        <f t="shared" si="3"/>
        <v>100</v>
      </c>
      <c r="H60" s="5"/>
      <c r="I60" s="5"/>
      <c r="J60" s="5"/>
      <c r="K60" s="5"/>
      <c r="L60" s="5"/>
      <c r="M60" s="5"/>
    </row>
    <row r="61" spans="1:13" ht="18.75">
      <c r="A61" s="52" t="s">
        <v>105</v>
      </c>
      <c r="B61" s="54" t="s">
        <v>106</v>
      </c>
      <c r="C61" s="58">
        <v>1081348.7</v>
      </c>
      <c r="D61" s="58">
        <v>1112077.2</v>
      </c>
      <c r="E61" s="58">
        <v>1112077.2</v>
      </c>
      <c r="F61" s="58">
        <f t="shared" si="2"/>
        <v>0</v>
      </c>
      <c r="G61" s="59">
        <f t="shared" si="3"/>
        <v>100</v>
      </c>
      <c r="H61" s="5"/>
      <c r="I61" s="5"/>
      <c r="J61" s="5"/>
      <c r="K61" s="5"/>
      <c r="L61" s="5"/>
      <c r="M61" s="5"/>
    </row>
    <row r="62" spans="1:13" ht="18.75">
      <c r="A62" s="52" t="s">
        <v>107</v>
      </c>
      <c r="B62" s="54" t="s">
        <v>108</v>
      </c>
      <c r="C62" s="58">
        <v>107670.6</v>
      </c>
      <c r="D62" s="58">
        <v>110668.1</v>
      </c>
      <c r="E62" s="58">
        <v>110668.1</v>
      </c>
      <c r="F62" s="58">
        <f t="shared" si="2"/>
        <v>0</v>
      </c>
      <c r="G62" s="59">
        <f t="shared" si="3"/>
        <v>100</v>
      </c>
      <c r="H62" s="5"/>
      <c r="I62" s="5"/>
      <c r="J62" s="5"/>
      <c r="K62" s="5"/>
      <c r="L62" s="5"/>
      <c r="M62" s="5"/>
    </row>
    <row r="63" spans="1:13" ht="18.75">
      <c r="A63" s="52" t="s">
        <v>109</v>
      </c>
      <c r="B63" s="54" t="s">
        <v>110</v>
      </c>
      <c r="C63" s="58">
        <v>42936.1</v>
      </c>
      <c r="D63" s="58">
        <v>42458.4</v>
      </c>
      <c r="E63" s="58">
        <v>42458.4</v>
      </c>
      <c r="F63" s="58">
        <f t="shared" si="2"/>
        <v>0</v>
      </c>
      <c r="G63" s="59">
        <f t="shared" si="3"/>
        <v>100</v>
      </c>
      <c r="H63" s="5"/>
      <c r="I63" s="5"/>
      <c r="J63" s="5"/>
      <c r="K63" s="5"/>
      <c r="L63" s="5"/>
      <c r="M63" s="5"/>
    </row>
    <row r="64" spans="1:13" ht="18.75">
      <c r="A64" s="52" t="s">
        <v>111</v>
      </c>
      <c r="B64" s="54" t="s">
        <v>112</v>
      </c>
      <c r="C64" s="58">
        <v>49970.6</v>
      </c>
      <c r="D64" s="58">
        <v>74328.4</v>
      </c>
      <c r="E64" s="58">
        <v>74328.4</v>
      </c>
      <c r="F64" s="58">
        <f t="shared" si="2"/>
        <v>0</v>
      </c>
      <c r="G64" s="59">
        <f t="shared" si="3"/>
        <v>100</v>
      </c>
      <c r="H64" s="5"/>
      <c r="I64" s="5"/>
      <c r="J64" s="5"/>
      <c r="K64" s="5"/>
      <c r="L64" s="5"/>
      <c r="M64" s="5"/>
    </row>
    <row r="65" spans="1:13" ht="37.5">
      <c r="A65" s="52" t="s">
        <v>113</v>
      </c>
      <c r="B65" s="54" t="s">
        <v>114</v>
      </c>
      <c r="C65" s="58">
        <v>3571</v>
      </c>
      <c r="D65" s="58">
        <v>4042.1</v>
      </c>
      <c r="E65" s="58">
        <v>4042.1</v>
      </c>
      <c r="F65" s="58">
        <f t="shared" si="2"/>
        <v>0</v>
      </c>
      <c r="G65" s="59">
        <f t="shared" si="3"/>
        <v>100</v>
      </c>
      <c r="H65" s="5"/>
      <c r="I65" s="5"/>
      <c r="J65" s="5"/>
      <c r="K65" s="5"/>
      <c r="L65" s="5"/>
      <c r="M65" s="5"/>
    </row>
    <row r="66" spans="1:13" ht="18.75">
      <c r="A66" s="55"/>
      <c r="B66" s="46" t="s">
        <v>115</v>
      </c>
      <c r="C66" s="60">
        <f>C54-C55</f>
        <v>0</v>
      </c>
      <c r="D66" s="60">
        <f>D54-D55</f>
        <v>-92023.39999999967</v>
      </c>
      <c r="E66" s="60">
        <f>E54-E55</f>
        <v>-18530.90000000014</v>
      </c>
      <c r="F66" s="60">
        <f t="shared" si="2"/>
        <v>73492.49999999953</v>
      </c>
      <c r="G66" s="61">
        <f t="shared" si="3"/>
        <v>20.137160765631574</v>
      </c>
      <c r="H66" s="5"/>
      <c r="I66" s="5"/>
      <c r="J66" s="5"/>
      <c r="K66" s="5"/>
      <c r="L66" s="5"/>
      <c r="M66" s="5"/>
    </row>
    <row r="67" spans="1:13" ht="37.5">
      <c r="A67" s="55"/>
      <c r="B67" s="47" t="s">
        <v>116</v>
      </c>
      <c r="C67" s="45"/>
      <c r="D67" s="45">
        <v>92023.4</v>
      </c>
      <c r="E67" s="45">
        <v>19365.9</v>
      </c>
      <c r="F67" s="58">
        <f t="shared" si="2"/>
        <v>-72657.5</v>
      </c>
      <c r="G67" s="59">
        <f t="shared" si="3"/>
        <v>21.044538671685682</v>
      </c>
      <c r="H67" s="5"/>
      <c r="I67" s="5"/>
      <c r="J67" s="5"/>
      <c r="K67" s="5"/>
      <c r="L67" s="5"/>
      <c r="M67" s="5"/>
    </row>
    <row r="68" spans="1:13" ht="37.5">
      <c r="A68" s="39"/>
      <c r="B68" s="48" t="s">
        <v>117</v>
      </c>
      <c r="C68" s="49"/>
      <c r="D68" s="49">
        <v>92023.4</v>
      </c>
      <c r="E68" s="49">
        <v>19365.9</v>
      </c>
      <c r="F68" s="58">
        <f t="shared" si="2"/>
        <v>-72657.5</v>
      </c>
      <c r="G68" s="59">
        <f t="shared" si="3"/>
        <v>21.044538671685682</v>
      </c>
      <c r="H68" s="5"/>
      <c r="I68" s="5"/>
      <c r="J68" s="5"/>
      <c r="K68" s="5"/>
      <c r="L68" s="5"/>
      <c r="M68" s="5"/>
    </row>
    <row r="69" spans="2:13" ht="18">
      <c r="B69" s="5"/>
      <c r="C69" s="12"/>
      <c r="D69" s="12"/>
      <c r="E69" s="25"/>
      <c r="F69" s="25"/>
      <c r="G69" s="5"/>
      <c r="H69" s="5"/>
      <c r="I69" s="5"/>
      <c r="J69" s="5"/>
      <c r="K69" s="5"/>
      <c r="L69" s="5"/>
      <c r="M69" s="5"/>
    </row>
    <row r="70" spans="2:13" ht="18">
      <c r="B70" s="5"/>
      <c r="C70" s="12"/>
      <c r="D70" s="12"/>
      <c r="E70" s="25"/>
      <c r="F70" s="25"/>
      <c r="G70" s="5"/>
      <c r="H70" s="5"/>
      <c r="I70" s="5"/>
      <c r="J70" s="5"/>
      <c r="K70" s="5"/>
      <c r="L70" s="5"/>
      <c r="M70" s="5"/>
    </row>
    <row r="71" spans="2:13" ht="18">
      <c r="B71" s="5"/>
      <c r="C71" s="12"/>
      <c r="D71" s="12"/>
      <c r="E71" s="25"/>
      <c r="F71" s="25"/>
      <c r="G71" s="5"/>
      <c r="H71" s="5"/>
      <c r="I71" s="5"/>
      <c r="J71" s="5"/>
      <c r="K71" s="5"/>
      <c r="L71" s="5"/>
      <c r="M71" s="5"/>
    </row>
    <row r="72" spans="2:13" ht="18">
      <c r="B72" s="5"/>
      <c r="C72" s="12"/>
      <c r="D72" s="12"/>
      <c r="E72" s="25"/>
      <c r="F72" s="25"/>
      <c r="G72" s="5"/>
      <c r="H72" s="5"/>
      <c r="I72" s="5"/>
      <c r="J72" s="5"/>
      <c r="K72" s="5"/>
      <c r="L72" s="5"/>
      <c r="M72" s="5"/>
    </row>
    <row r="73" spans="2:13" ht="18">
      <c r="B73" s="5"/>
      <c r="C73" s="12"/>
      <c r="D73" s="12"/>
      <c r="E73" s="25"/>
      <c r="F73" s="25"/>
      <c r="G73" s="5"/>
      <c r="H73" s="5"/>
      <c r="I73" s="5"/>
      <c r="J73" s="5"/>
      <c r="K73" s="5"/>
      <c r="L73" s="5"/>
      <c r="M73" s="5"/>
    </row>
    <row r="74" spans="2:13" ht="18">
      <c r="B74" s="5"/>
      <c r="C74" s="12"/>
      <c r="D74" s="12"/>
      <c r="E74" s="25"/>
      <c r="F74" s="25"/>
      <c r="G74" s="5"/>
      <c r="H74" s="5"/>
      <c r="I74" s="5"/>
      <c r="J74" s="5"/>
      <c r="K74" s="5"/>
      <c r="L74" s="5"/>
      <c r="M74" s="5"/>
    </row>
    <row r="75" spans="2:13" ht="18">
      <c r="B75" s="5"/>
      <c r="C75" s="12"/>
      <c r="D75" s="12"/>
      <c r="E75" s="25"/>
      <c r="F75" s="25"/>
      <c r="G75" s="5"/>
      <c r="H75" s="5"/>
      <c r="I75" s="5"/>
      <c r="J75" s="5"/>
      <c r="K75" s="5"/>
      <c r="L75" s="5"/>
      <c r="M75" s="5"/>
    </row>
    <row r="76" spans="2:13" ht="18">
      <c r="B76" s="5"/>
      <c r="C76" s="12"/>
      <c r="D76" s="12"/>
      <c r="E76" s="25"/>
      <c r="F76" s="25"/>
      <c r="G76" s="5"/>
      <c r="H76" s="5"/>
      <c r="I76" s="5"/>
      <c r="J76" s="5"/>
      <c r="K76" s="5"/>
      <c r="L76" s="5"/>
      <c r="M76" s="5"/>
    </row>
    <row r="77" spans="2:13" ht="18">
      <c r="B77" s="5"/>
      <c r="C77" s="12"/>
      <c r="D77" s="12"/>
      <c r="E77" s="25"/>
      <c r="F77" s="25"/>
      <c r="G77" s="5"/>
      <c r="H77" s="5"/>
      <c r="I77" s="5"/>
      <c r="J77" s="5"/>
      <c r="K77" s="5"/>
      <c r="L77" s="5"/>
      <c r="M77" s="5"/>
    </row>
    <row r="78" spans="2:13" ht="18">
      <c r="B78" s="5"/>
      <c r="C78" s="12"/>
      <c r="D78" s="12"/>
      <c r="E78" s="25"/>
      <c r="F78" s="25"/>
      <c r="G78" s="5"/>
      <c r="H78" s="5"/>
      <c r="I78" s="5"/>
      <c r="J78" s="5"/>
      <c r="K78" s="5"/>
      <c r="L78" s="5"/>
      <c r="M78" s="5"/>
    </row>
    <row r="79" spans="2:13" ht="18">
      <c r="B79" s="5"/>
      <c r="C79" s="12"/>
      <c r="D79" s="12"/>
      <c r="E79" s="25"/>
      <c r="F79" s="25"/>
      <c r="G79" s="5"/>
      <c r="H79" s="5"/>
      <c r="I79" s="5"/>
      <c r="J79" s="5"/>
      <c r="K79" s="5"/>
      <c r="L79" s="5"/>
      <c r="M79" s="5"/>
    </row>
    <row r="80" spans="2:13" ht="18">
      <c r="B80" s="5"/>
      <c r="C80" s="12"/>
      <c r="D80" s="12"/>
      <c r="E80" s="25"/>
      <c r="F80" s="25"/>
      <c r="G80" s="5"/>
      <c r="H80" s="5"/>
      <c r="I80" s="5"/>
      <c r="J80" s="5"/>
      <c r="K80" s="5"/>
      <c r="L80" s="5"/>
      <c r="M80" s="5"/>
    </row>
    <row r="81" spans="2:13" ht="18">
      <c r="B81" s="5"/>
      <c r="C81" s="12"/>
      <c r="D81" s="12"/>
      <c r="E81" s="25"/>
      <c r="F81" s="25"/>
      <c r="G81" s="5"/>
      <c r="H81" s="5"/>
      <c r="I81" s="5"/>
      <c r="J81" s="5"/>
      <c r="K81" s="5"/>
      <c r="L81" s="5"/>
      <c r="M81" s="5"/>
    </row>
    <row r="82" spans="2:13" ht="18">
      <c r="B82" s="5"/>
      <c r="C82" s="12"/>
      <c r="D82" s="12"/>
      <c r="E82" s="25"/>
      <c r="F82" s="25"/>
      <c r="G82" s="5"/>
      <c r="H82" s="5"/>
      <c r="I82" s="5"/>
      <c r="J82" s="5"/>
      <c r="K82" s="5"/>
      <c r="L82" s="5"/>
      <c r="M82" s="5"/>
    </row>
    <row r="83" spans="2:13" ht="18">
      <c r="B83" s="5"/>
      <c r="C83" s="12"/>
      <c r="D83" s="12"/>
      <c r="E83" s="25"/>
      <c r="F83" s="25"/>
      <c r="G83" s="5"/>
      <c r="H83" s="5"/>
      <c r="I83" s="5"/>
      <c r="J83" s="5"/>
      <c r="K83" s="5"/>
      <c r="L83" s="5"/>
      <c r="M83" s="5"/>
    </row>
    <row r="84" spans="2:13" ht="18">
      <c r="B84" s="5"/>
      <c r="C84" s="12"/>
      <c r="D84" s="12"/>
      <c r="E84" s="25"/>
      <c r="F84" s="25"/>
      <c r="G84" s="5"/>
      <c r="H84" s="5"/>
      <c r="I84" s="5"/>
      <c r="J84" s="5"/>
      <c r="K84" s="5"/>
      <c r="L84" s="5"/>
      <c r="M84" s="5"/>
    </row>
    <row r="85" spans="2:13" ht="18">
      <c r="B85" s="5"/>
      <c r="C85" s="12"/>
      <c r="D85" s="12"/>
      <c r="E85" s="25"/>
      <c r="F85" s="25"/>
      <c r="G85" s="5"/>
      <c r="H85" s="5"/>
      <c r="I85" s="5"/>
      <c r="J85" s="5"/>
      <c r="K85" s="5"/>
      <c r="L85" s="5"/>
      <c r="M85" s="5"/>
    </row>
    <row r="86" spans="2:13" ht="18">
      <c r="B86" s="5"/>
      <c r="C86" s="12"/>
      <c r="D86" s="12"/>
      <c r="E86" s="25"/>
      <c r="F86" s="25"/>
      <c r="G86" s="5"/>
      <c r="H86" s="5"/>
      <c r="I86" s="5"/>
      <c r="J86" s="5"/>
      <c r="K86" s="5"/>
      <c r="L86" s="5"/>
      <c r="M86" s="5"/>
    </row>
    <row r="87" spans="2:13" ht="18">
      <c r="B87" s="5"/>
      <c r="C87" s="12"/>
      <c r="D87" s="12"/>
      <c r="E87" s="25"/>
      <c r="F87" s="25"/>
      <c r="G87" s="5"/>
      <c r="H87" s="5"/>
      <c r="I87" s="5"/>
      <c r="J87" s="5"/>
      <c r="K87" s="5"/>
      <c r="L87" s="5"/>
      <c r="M87" s="5"/>
    </row>
    <row r="88" spans="2:13" ht="18">
      <c r="B88" s="5"/>
      <c r="C88" s="12"/>
      <c r="D88" s="12"/>
      <c r="E88" s="25"/>
      <c r="F88" s="25"/>
      <c r="G88" s="5"/>
      <c r="H88" s="5"/>
      <c r="I88" s="5"/>
      <c r="J88" s="5"/>
      <c r="K88" s="5"/>
      <c r="L88" s="5"/>
      <c r="M88" s="5"/>
    </row>
    <row r="89" spans="2:13" ht="18">
      <c r="B89" s="5"/>
      <c r="C89" s="12"/>
      <c r="D89" s="12"/>
      <c r="E89" s="25"/>
      <c r="F89" s="25"/>
      <c r="G89" s="5"/>
      <c r="H89" s="5"/>
      <c r="I89" s="5"/>
      <c r="J89" s="5"/>
      <c r="K89" s="5"/>
      <c r="L89" s="5"/>
      <c r="M89" s="5"/>
    </row>
    <row r="90" spans="2:13" ht="18">
      <c r="B90" s="5"/>
      <c r="C90" s="12"/>
      <c r="D90" s="12"/>
      <c r="E90" s="25"/>
      <c r="F90" s="25"/>
      <c r="G90" s="5"/>
      <c r="H90" s="5"/>
      <c r="I90" s="5"/>
      <c r="J90" s="5"/>
      <c r="K90" s="5"/>
      <c r="L90" s="5"/>
      <c r="M90" s="5"/>
    </row>
    <row r="91" spans="2:13" ht="18">
      <c r="B91" s="5"/>
      <c r="C91" s="12"/>
      <c r="D91" s="12"/>
      <c r="E91" s="25"/>
      <c r="F91" s="25"/>
      <c r="G91" s="5"/>
      <c r="H91" s="5"/>
      <c r="I91" s="5"/>
      <c r="J91" s="5"/>
      <c r="K91" s="5"/>
      <c r="L91" s="5"/>
      <c r="M91" s="5"/>
    </row>
    <row r="92" spans="2:13" ht="18">
      <c r="B92" s="5"/>
      <c r="C92" s="12"/>
      <c r="D92" s="12"/>
      <c r="E92" s="25"/>
      <c r="F92" s="25"/>
      <c r="G92" s="5"/>
      <c r="H92" s="5"/>
      <c r="I92" s="5"/>
      <c r="J92" s="5"/>
      <c r="K92" s="5"/>
      <c r="L92" s="5"/>
      <c r="M92" s="5"/>
    </row>
    <row r="93" spans="2:13" ht="18">
      <c r="B93" s="5"/>
      <c r="C93" s="12"/>
      <c r="D93" s="12"/>
      <c r="E93" s="25"/>
      <c r="F93" s="25"/>
      <c r="G93" s="5"/>
      <c r="H93" s="5"/>
      <c r="I93" s="5"/>
      <c r="J93" s="5"/>
      <c r="K93" s="5"/>
      <c r="L93" s="5"/>
      <c r="M93" s="5"/>
    </row>
    <row r="94" spans="2:13" ht="18">
      <c r="B94" s="5"/>
      <c r="C94" s="12"/>
      <c r="D94" s="12"/>
      <c r="E94" s="25"/>
      <c r="F94" s="25"/>
      <c r="G94" s="5"/>
      <c r="H94" s="5"/>
      <c r="I94" s="5"/>
      <c r="J94" s="5"/>
      <c r="K94" s="5"/>
      <c r="L94" s="5"/>
      <c r="M94" s="5"/>
    </row>
    <row r="95" spans="2:13" ht="18">
      <c r="B95" s="5"/>
      <c r="C95" s="12"/>
      <c r="D95" s="12"/>
      <c r="E95" s="25"/>
      <c r="F95" s="25"/>
      <c r="G95" s="5"/>
      <c r="H95" s="5"/>
      <c r="I95" s="5"/>
      <c r="J95" s="5"/>
      <c r="K95" s="5"/>
      <c r="L95" s="5"/>
      <c r="M95" s="5"/>
    </row>
    <row r="96" spans="2:13" ht="18">
      <c r="B96" s="5"/>
      <c r="C96" s="12"/>
      <c r="D96" s="12"/>
      <c r="E96" s="25"/>
      <c r="F96" s="25"/>
      <c r="G96" s="5"/>
      <c r="H96" s="5"/>
      <c r="I96" s="5"/>
      <c r="J96" s="5"/>
      <c r="K96" s="5"/>
      <c r="L96" s="5"/>
      <c r="M96" s="5"/>
    </row>
    <row r="97" spans="2:13" ht="18">
      <c r="B97" s="5"/>
      <c r="C97" s="12"/>
      <c r="D97" s="12"/>
      <c r="E97" s="25"/>
      <c r="F97" s="25"/>
      <c r="G97" s="5"/>
      <c r="H97" s="5"/>
      <c r="I97" s="5"/>
      <c r="J97" s="5"/>
      <c r="K97" s="5"/>
      <c r="L97" s="5"/>
      <c r="M97" s="5"/>
    </row>
    <row r="98" spans="2:13" ht="18">
      <c r="B98" s="5"/>
      <c r="C98" s="12"/>
      <c r="D98" s="12"/>
      <c r="E98" s="25"/>
      <c r="F98" s="25"/>
      <c r="G98" s="5"/>
      <c r="H98" s="5"/>
      <c r="I98" s="5"/>
      <c r="J98" s="5"/>
      <c r="K98" s="5"/>
      <c r="L98" s="5"/>
      <c r="M98" s="5"/>
    </row>
    <row r="99" spans="2:13" ht="18">
      <c r="B99" s="5"/>
      <c r="C99" s="12"/>
      <c r="D99" s="12"/>
      <c r="E99" s="25"/>
      <c r="F99" s="25"/>
      <c r="G99" s="5"/>
      <c r="H99" s="5"/>
      <c r="I99" s="5"/>
      <c r="J99" s="5"/>
      <c r="K99" s="5"/>
      <c r="L99" s="5"/>
      <c r="M99" s="5"/>
    </row>
    <row r="100" spans="2:13" ht="18">
      <c r="B100" s="5"/>
      <c r="C100" s="12"/>
      <c r="D100" s="12"/>
      <c r="E100" s="25"/>
      <c r="F100" s="25"/>
      <c r="G100" s="5"/>
      <c r="H100" s="5"/>
      <c r="I100" s="5"/>
      <c r="J100" s="5"/>
      <c r="K100" s="5"/>
      <c r="L100" s="5"/>
      <c r="M100" s="5"/>
    </row>
    <row r="101" spans="2:13" ht="18">
      <c r="B101" s="5"/>
      <c r="C101" s="12"/>
      <c r="D101" s="12"/>
      <c r="E101" s="25"/>
      <c r="F101" s="25"/>
      <c r="G101" s="5"/>
      <c r="H101" s="5"/>
      <c r="I101" s="5"/>
      <c r="J101" s="5"/>
      <c r="K101" s="5"/>
      <c r="L101" s="5"/>
      <c r="M101" s="5"/>
    </row>
    <row r="102" spans="2:13" ht="18">
      <c r="B102" s="5"/>
      <c r="C102" s="12"/>
      <c r="D102" s="12"/>
      <c r="E102" s="25"/>
      <c r="F102" s="25"/>
      <c r="G102" s="5"/>
      <c r="H102" s="5"/>
      <c r="I102" s="5"/>
      <c r="J102" s="5"/>
      <c r="K102" s="5"/>
      <c r="L102" s="5"/>
      <c r="M102" s="5"/>
    </row>
    <row r="103" spans="2:13" ht="18">
      <c r="B103" s="5"/>
      <c r="C103" s="12"/>
      <c r="D103" s="12"/>
      <c r="E103" s="25"/>
      <c r="F103" s="25"/>
      <c r="G103" s="5"/>
      <c r="H103" s="5"/>
      <c r="I103" s="5"/>
      <c r="J103" s="5"/>
      <c r="K103" s="5"/>
      <c r="L103" s="5"/>
      <c r="M103" s="5"/>
    </row>
    <row r="104" spans="2:13" ht="18">
      <c r="B104" s="5"/>
      <c r="C104" s="12"/>
      <c r="D104" s="12"/>
      <c r="E104" s="25"/>
      <c r="F104" s="25"/>
      <c r="G104" s="5"/>
      <c r="H104" s="5"/>
      <c r="I104" s="5"/>
      <c r="J104" s="5"/>
      <c r="K104" s="5"/>
      <c r="L104" s="5"/>
      <c r="M104" s="5"/>
    </row>
    <row r="105" spans="2:13" ht="18">
      <c r="B105" s="5"/>
      <c r="C105" s="12"/>
      <c r="D105" s="12"/>
      <c r="E105" s="25"/>
      <c r="F105" s="25"/>
      <c r="G105" s="5"/>
      <c r="H105" s="5"/>
      <c r="I105" s="5"/>
      <c r="J105" s="5"/>
      <c r="K105" s="5"/>
      <c r="L105" s="5"/>
      <c r="M105" s="5"/>
    </row>
    <row r="106" spans="2:13" ht="18">
      <c r="B106" s="5"/>
      <c r="C106" s="12"/>
      <c r="D106" s="12"/>
      <c r="E106" s="25"/>
      <c r="F106" s="25"/>
      <c r="G106" s="5"/>
      <c r="H106" s="5"/>
      <c r="I106" s="5"/>
      <c r="J106" s="5"/>
      <c r="K106" s="5"/>
      <c r="L106" s="5"/>
      <c r="M106" s="5"/>
    </row>
    <row r="107" spans="2:13" ht="18">
      <c r="B107" s="5"/>
      <c r="C107" s="12"/>
      <c r="D107" s="12"/>
      <c r="E107" s="25"/>
      <c r="F107" s="25"/>
      <c r="G107" s="5"/>
      <c r="H107" s="5"/>
      <c r="I107" s="5"/>
      <c r="J107" s="5"/>
      <c r="K107" s="5"/>
      <c r="L107" s="5"/>
      <c r="M107" s="5"/>
    </row>
    <row r="108" spans="2:13" ht="18">
      <c r="B108" s="5"/>
      <c r="C108" s="12"/>
      <c r="D108" s="12"/>
      <c r="E108" s="25"/>
      <c r="F108" s="25"/>
      <c r="G108" s="5"/>
      <c r="H108" s="5"/>
      <c r="I108" s="5"/>
      <c r="J108" s="5"/>
      <c r="K108" s="5"/>
      <c r="L108" s="5"/>
      <c r="M108" s="5"/>
    </row>
    <row r="109" spans="2:13" ht="18">
      <c r="B109" s="5"/>
      <c r="C109" s="12"/>
      <c r="D109" s="12"/>
      <c r="E109" s="25"/>
      <c r="F109" s="25"/>
      <c r="G109" s="5"/>
      <c r="H109" s="5"/>
      <c r="I109" s="5"/>
      <c r="J109" s="5"/>
      <c r="K109" s="5"/>
      <c r="L109" s="5"/>
      <c r="M109" s="5"/>
    </row>
    <row r="110" spans="2:13" ht="18">
      <c r="B110" s="5"/>
      <c r="C110" s="12"/>
      <c r="D110" s="12"/>
      <c r="E110" s="25"/>
      <c r="F110" s="25"/>
      <c r="G110" s="5"/>
      <c r="H110" s="5"/>
      <c r="I110" s="5"/>
      <c r="J110" s="5"/>
      <c r="K110" s="5"/>
      <c r="L110" s="5"/>
      <c r="M110" s="5"/>
    </row>
    <row r="111" spans="2:13" ht="18">
      <c r="B111" s="5"/>
      <c r="C111" s="12"/>
      <c r="D111" s="12"/>
      <c r="E111" s="25"/>
      <c r="F111" s="25"/>
      <c r="G111" s="5"/>
      <c r="H111" s="5"/>
      <c r="I111" s="5"/>
      <c r="J111" s="5"/>
      <c r="K111" s="5"/>
      <c r="L111" s="5"/>
      <c r="M111" s="5"/>
    </row>
    <row r="112" spans="2:13" ht="18">
      <c r="B112" s="5"/>
      <c r="C112" s="12"/>
      <c r="D112" s="12"/>
      <c r="E112" s="25"/>
      <c r="F112" s="25"/>
      <c r="G112" s="5"/>
      <c r="H112" s="5"/>
      <c r="I112" s="5"/>
      <c r="J112" s="5"/>
      <c r="K112" s="5"/>
      <c r="L112" s="5"/>
      <c r="M112" s="5"/>
    </row>
    <row r="113" spans="2:13" ht="18">
      <c r="B113" s="5"/>
      <c r="C113" s="12"/>
      <c r="D113" s="12"/>
      <c r="E113" s="25"/>
      <c r="F113" s="25"/>
      <c r="G113" s="5"/>
      <c r="H113" s="5"/>
      <c r="I113" s="5"/>
      <c r="J113" s="5"/>
      <c r="K113" s="5"/>
      <c r="L113" s="5"/>
      <c r="M113" s="5"/>
    </row>
    <row r="114" spans="2:13" ht="18">
      <c r="B114" s="5"/>
      <c r="C114" s="12"/>
      <c r="D114" s="12"/>
      <c r="E114" s="25"/>
      <c r="F114" s="25"/>
      <c r="G114" s="5"/>
      <c r="H114" s="5"/>
      <c r="I114" s="5"/>
      <c r="J114" s="5"/>
      <c r="K114" s="5"/>
      <c r="L114" s="5"/>
      <c r="M114" s="5"/>
    </row>
    <row r="115" spans="2:13" ht="18">
      <c r="B115" s="5"/>
      <c r="C115" s="12"/>
      <c r="D115" s="12"/>
      <c r="E115" s="25"/>
      <c r="F115" s="25"/>
      <c r="G115" s="5"/>
      <c r="H115" s="5"/>
      <c r="I115" s="5"/>
      <c r="J115" s="5"/>
      <c r="K115" s="5"/>
      <c r="L115" s="5"/>
      <c r="M115" s="5"/>
    </row>
    <row r="116" spans="2:13" ht="18">
      <c r="B116" s="5"/>
      <c r="C116" s="12"/>
      <c r="D116" s="12"/>
      <c r="E116" s="25"/>
      <c r="F116" s="25"/>
      <c r="G116" s="5"/>
      <c r="H116" s="5"/>
      <c r="I116" s="5"/>
      <c r="J116" s="5"/>
      <c r="K116" s="5"/>
      <c r="L116" s="5"/>
      <c r="M116" s="5"/>
    </row>
    <row r="117" spans="2:13" ht="18">
      <c r="B117" s="5"/>
      <c r="C117" s="12"/>
      <c r="D117" s="12"/>
      <c r="E117" s="25"/>
      <c r="F117" s="25"/>
      <c r="G117" s="5"/>
      <c r="H117" s="5"/>
      <c r="I117" s="5"/>
      <c r="J117" s="5"/>
      <c r="K117" s="5"/>
      <c r="L117" s="5"/>
      <c r="M117" s="5"/>
    </row>
    <row r="118" spans="2:13" ht="18">
      <c r="B118" s="5"/>
      <c r="C118" s="12"/>
      <c r="D118" s="12"/>
      <c r="E118" s="25"/>
      <c r="F118" s="25"/>
      <c r="G118" s="5"/>
      <c r="H118" s="5"/>
      <c r="I118" s="5"/>
      <c r="J118" s="5"/>
      <c r="K118" s="5"/>
      <c r="L118" s="5"/>
      <c r="M118" s="5"/>
    </row>
    <row r="119" spans="2:13" ht="18">
      <c r="B119" s="5"/>
      <c r="C119" s="12"/>
      <c r="D119" s="12"/>
      <c r="E119" s="25"/>
      <c r="F119" s="25"/>
      <c r="G119" s="5"/>
      <c r="H119" s="5"/>
      <c r="I119" s="5"/>
      <c r="J119" s="5"/>
      <c r="K119" s="5"/>
      <c r="L119" s="5"/>
      <c r="M119" s="5"/>
    </row>
    <row r="120" spans="2:13" ht="18">
      <c r="B120" s="5"/>
      <c r="C120" s="12"/>
      <c r="D120" s="12"/>
      <c r="E120" s="25"/>
      <c r="F120" s="25"/>
      <c r="G120" s="5"/>
      <c r="H120" s="5"/>
      <c r="I120" s="5"/>
      <c r="J120" s="5"/>
      <c r="K120" s="5"/>
      <c r="L120" s="5"/>
      <c r="M120" s="5"/>
    </row>
    <row r="121" spans="2:13" ht="18">
      <c r="B121" s="5"/>
      <c r="C121" s="12"/>
      <c r="D121" s="12"/>
      <c r="E121" s="25"/>
      <c r="F121" s="25"/>
      <c r="G121" s="5"/>
      <c r="H121" s="5"/>
      <c r="I121" s="5"/>
      <c r="J121" s="5"/>
      <c r="K121" s="5"/>
      <c r="L121" s="5"/>
      <c r="M121" s="5"/>
    </row>
    <row r="122" spans="2:13" ht="18">
      <c r="B122" s="5"/>
      <c r="C122" s="12"/>
      <c r="D122" s="12"/>
      <c r="E122" s="25"/>
      <c r="F122" s="25"/>
      <c r="G122" s="5"/>
      <c r="H122" s="5"/>
      <c r="I122" s="5"/>
      <c r="J122" s="5"/>
      <c r="K122" s="5"/>
      <c r="L122" s="5"/>
      <c r="M122" s="5"/>
    </row>
    <row r="123" spans="2:13" ht="18">
      <c r="B123" s="5"/>
      <c r="C123" s="12"/>
      <c r="D123" s="12"/>
      <c r="E123" s="25"/>
      <c r="F123" s="25"/>
      <c r="G123" s="5"/>
      <c r="H123" s="5"/>
      <c r="I123" s="5"/>
      <c r="J123" s="5"/>
      <c r="K123" s="5"/>
      <c r="L123" s="5"/>
      <c r="M123" s="5"/>
    </row>
    <row r="124" spans="2:13" ht="18">
      <c r="B124" s="5"/>
      <c r="C124" s="12"/>
      <c r="D124" s="12"/>
      <c r="E124" s="25"/>
      <c r="F124" s="25"/>
      <c r="G124" s="5"/>
      <c r="H124" s="5"/>
      <c r="I124" s="5"/>
      <c r="J124" s="5"/>
      <c r="K124" s="5"/>
      <c r="L124" s="5"/>
      <c r="M124" s="5"/>
    </row>
    <row r="125" spans="2:13" ht="18">
      <c r="B125" s="5"/>
      <c r="C125" s="12"/>
      <c r="D125" s="12"/>
      <c r="E125" s="25"/>
      <c r="F125" s="25"/>
      <c r="G125" s="5"/>
      <c r="H125" s="5"/>
      <c r="I125" s="5"/>
      <c r="J125" s="5"/>
      <c r="K125" s="5"/>
      <c r="L125" s="5"/>
      <c r="M125" s="5"/>
    </row>
    <row r="126" spans="2:13" ht="18">
      <c r="B126" s="5"/>
      <c r="C126" s="12"/>
      <c r="D126" s="12"/>
      <c r="E126" s="25"/>
      <c r="F126" s="25"/>
      <c r="G126" s="5"/>
      <c r="H126" s="5"/>
      <c r="I126" s="5"/>
      <c r="J126" s="5"/>
      <c r="K126" s="5"/>
      <c r="L126" s="5"/>
      <c r="M126" s="5"/>
    </row>
    <row r="127" spans="2:13" ht="18">
      <c r="B127" s="5"/>
      <c r="C127" s="12"/>
      <c r="D127" s="12"/>
      <c r="E127" s="25"/>
      <c r="F127" s="25"/>
      <c r="G127" s="5"/>
      <c r="H127" s="5"/>
      <c r="I127" s="5"/>
      <c r="J127" s="5"/>
      <c r="K127" s="5"/>
      <c r="L127" s="5"/>
      <c r="M127" s="5"/>
    </row>
    <row r="128" spans="2:13" ht="18">
      <c r="B128" s="5"/>
      <c r="C128" s="12"/>
      <c r="D128" s="12"/>
      <c r="E128" s="25"/>
      <c r="F128" s="25"/>
      <c r="G128" s="5"/>
      <c r="H128" s="5"/>
      <c r="I128" s="5"/>
      <c r="J128" s="5"/>
      <c r="K128" s="5"/>
      <c r="L128" s="5"/>
      <c r="M128" s="5"/>
    </row>
    <row r="129" spans="2:13" ht="18">
      <c r="B129" s="5"/>
      <c r="C129" s="12"/>
      <c r="D129" s="12"/>
      <c r="E129" s="25"/>
      <c r="F129" s="25"/>
      <c r="G129" s="5"/>
      <c r="H129" s="5"/>
      <c r="I129" s="5"/>
      <c r="J129" s="5"/>
      <c r="K129" s="5"/>
      <c r="L129" s="5"/>
      <c r="M129" s="5"/>
    </row>
    <row r="130" spans="2:13" ht="18">
      <c r="B130" s="5"/>
      <c r="C130" s="12"/>
      <c r="D130" s="12"/>
      <c r="E130" s="25"/>
      <c r="F130" s="25"/>
      <c r="G130" s="5"/>
      <c r="H130" s="5"/>
      <c r="I130" s="5"/>
      <c r="J130" s="5"/>
      <c r="K130" s="5"/>
      <c r="L130" s="5"/>
      <c r="M130" s="5"/>
    </row>
    <row r="131" spans="2:13" ht="18">
      <c r="B131" s="5"/>
      <c r="C131" s="12"/>
      <c r="D131" s="12"/>
      <c r="E131" s="25"/>
      <c r="F131" s="25"/>
      <c r="G131" s="5"/>
      <c r="H131" s="5"/>
      <c r="I131" s="5"/>
      <c r="J131" s="5"/>
      <c r="K131" s="5"/>
      <c r="L131" s="5"/>
      <c r="M131" s="5"/>
    </row>
    <row r="132" spans="2:13" ht="18">
      <c r="B132" s="5"/>
      <c r="C132" s="12"/>
      <c r="D132" s="12"/>
      <c r="E132" s="25"/>
      <c r="F132" s="25"/>
      <c r="G132" s="5"/>
      <c r="H132" s="5"/>
      <c r="I132" s="5"/>
      <c r="J132" s="5"/>
      <c r="K132" s="5"/>
      <c r="L132" s="5"/>
      <c r="M132" s="5"/>
    </row>
    <row r="133" spans="2:13" ht="18">
      <c r="B133" s="5"/>
      <c r="C133" s="12"/>
      <c r="D133" s="12"/>
      <c r="E133" s="25"/>
      <c r="F133" s="25"/>
      <c r="G133" s="5"/>
      <c r="H133" s="5"/>
      <c r="I133" s="5"/>
      <c r="J133" s="5"/>
      <c r="K133" s="5"/>
      <c r="L133" s="5"/>
      <c r="M133" s="5"/>
    </row>
    <row r="134" spans="2:13" ht="18">
      <c r="B134" s="5"/>
      <c r="C134" s="12"/>
      <c r="D134" s="12"/>
      <c r="E134" s="25"/>
      <c r="F134" s="25"/>
      <c r="G134" s="5"/>
      <c r="H134" s="5"/>
      <c r="I134" s="5"/>
      <c r="J134" s="5"/>
      <c r="K134" s="5"/>
      <c r="L134" s="5"/>
      <c r="M134" s="5"/>
    </row>
    <row r="135" spans="2:13" ht="18">
      <c r="B135" s="5"/>
      <c r="C135" s="12"/>
      <c r="D135" s="12"/>
      <c r="E135" s="25"/>
      <c r="F135" s="25"/>
      <c r="G135" s="5"/>
      <c r="H135" s="5"/>
      <c r="I135" s="5"/>
      <c r="J135" s="5"/>
      <c r="K135" s="5"/>
      <c r="L135" s="5"/>
      <c r="M135" s="5"/>
    </row>
    <row r="136" spans="2:6" ht="15">
      <c r="B136" s="2"/>
      <c r="C136" s="13"/>
      <c r="D136" s="13"/>
      <c r="E136" s="26"/>
      <c r="F136" s="26"/>
    </row>
    <row r="137" spans="2:6" ht="15">
      <c r="B137" s="2"/>
      <c r="C137" s="13"/>
      <c r="D137" s="13"/>
      <c r="E137" s="26"/>
      <c r="F137" s="26"/>
    </row>
    <row r="138" spans="2:6" ht="15">
      <c r="B138" s="2"/>
      <c r="C138" s="13"/>
      <c r="D138" s="13"/>
      <c r="E138" s="26"/>
      <c r="F138" s="26"/>
    </row>
    <row r="139" spans="2:6" ht="15">
      <c r="B139" s="2"/>
      <c r="C139" s="13"/>
      <c r="D139" s="13"/>
      <c r="E139" s="26"/>
      <c r="F139" s="26"/>
    </row>
    <row r="140" spans="2:6" ht="15">
      <c r="B140" s="2"/>
      <c r="C140" s="13"/>
      <c r="D140" s="13"/>
      <c r="E140" s="26"/>
      <c r="F140" s="26"/>
    </row>
    <row r="141" spans="2:6" ht="15">
      <c r="B141" s="2"/>
      <c r="C141" s="13"/>
      <c r="D141" s="13"/>
      <c r="E141" s="26"/>
      <c r="F141" s="26"/>
    </row>
    <row r="142" spans="2:6" ht="15">
      <c r="B142" s="2"/>
      <c r="C142" s="13"/>
      <c r="D142" s="13"/>
      <c r="E142" s="26"/>
      <c r="F142" s="26"/>
    </row>
    <row r="143" spans="2:6" ht="15">
      <c r="B143" s="2"/>
      <c r="C143" s="13"/>
      <c r="D143" s="13"/>
      <c r="E143" s="26"/>
      <c r="F143" s="26"/>
    </row>
    <row r="144" spans="2:6" ht="15">
      <c r="B144" s="2"/>
      <c r="C144" s="13"/>
      <c r="D144" s="13"/>
      <c r="E144" s="26"/>
      <c r="F144" s="26"/>
    </row>
    <row r="145" spans="2:6" ht="15">
      <c r="B145" s="2"/>
      <c r="C145" s="13"/>
      <c r="D145" s="13"/>
      <c r="E145" s="26"/>
      <c r="F145" s="26"/>
    </row>
    <row r="146" spans="2:6" ht="15">
      <c r="B146" s="2"/>
      <c r="C146" s="13"/>
      <c r="D146" s="13"/>
      <c r="E146" s="26"/>
      <c r="F146" s="26"/>
    </row>
    <row r="147" spans="2:6" ht="15">
      <c r="B147" s="2"/>
      <c r="C147" s="13"/>
      <c r="D147" s="13"/>
      <c r="E147" s="26"/>
      <c r="F147" s="26"/>
    </row>
    <row r="148" spans="2:6" ht="15">
      <c r="B148" s="2"/>
      <c r="C148" s="13"/>
      <c r="D148" s="13"/>
      <c r="E148" s="26"/>
      <c r="F148" s="26"/>
    </row>
    <row r="149" spans="2:6" ht="15">
      <c r="B149" s="2"/>
      <c r="C149" s="13"/>
      <c r="D149" s="13"/>
      <c r="E149" s="26"/>
      <c r="F149" s="26"/>
    </row>
    <row r="150" spans="2:6" ht="15">
      <c r="B150" s="2"/>
      <c r="C150" s="13"/>
      <c r="D150" s="13"/>
      <c r="E150" s="26"/>
      <c r="F150" s="26"/>
    </row>
    <row r="151" spans="2:6" ht="15">
      <c r="B151" s="2"/>
      <c r="C151" s="13"/>
      <c r="D151" s="13"/>
      <c r="E151" s="26"/>
      <c r="F151" s="26"/>
    </row>
    <row r="152" spans="2:6" ht="15">
      <c r="B152" s="2"/>
      <c r="C152" s="13"/>
      <c r="D152" s="13"/>
      <c r="E152" s="26"/>
      <c r="F152" s="26"/>
    </row>
    <row r="153" spans="2:6" ht="15">
      <c r="B153" s="2"/>
      <c r="C153" s="13"/>
      <c r="D153" s="13"/>
      <c r="E153" s="26"/>
      <c r="F153" s="26"/>
    </row>
    <row r="154" spans="2:6" ht="15">
      <c r="B154" s="2"/>
      <c r="C154" s="13"/>
      <c r="D154" s="13"/>
      <c r="E154" s="26"/>
      <c r="F154" s="26"/>
    </row>
    <row r="155" spans="2:6" ht="15">
      <c r="B155" s="2"/>
      <c r="C155" s="13"/>
      <c r="D155" s="13"/>
      <c r="E155" s="26"/>
      <c r="F155" s="26"/>
    </row>
    <row r="156" spans="2:6" ht="15">
      <c r="B156" s="2"/>
      <c r="C156" s="13"/>
      <c r="D156" s="13"/>
      <c r="E156" s="26"/>
      <c r="F156" s="26"/>
    </row>
    <row r="157" spans="2:6" ht="15">
      <c r="B157" s="2"/>
      <c r="C157" s="13"/>
      <c r="D157" s="13"/>
      <c r="E157" s="26"/>
      <c r="F157" s="26"/>
    </row>
    <row r="158" spans="2:6" ht="15">
      <c r="B158" s="2"/>
      <c r="C158" s="13"/>
      <c r="D158" s="13"/>
      <c r="E158" s="26"/>
      <c r="F158" s="26"/>
    </row>
    <row r="159" spans="2:6" ht="15">
      <c r="B159" s="2"/>
      <c r="C159" s="13"/>
      <c r="D159" s="13"/>
      <c r="E159" s="26"/>
      <c r="F159" s="26"/>
    </row>
    <row r="160" spans="2:6" ht="15">
      <c r="B160" s="2"/>
      <c r="C160" s="13"/>
      <c r="D160" s="13"/>
      <c r="E160" s="26"/>
      <c r="F160" s="26"/>
    </row>
    <row r="161" spans="2:6" ht="15">
      <c r="B161" s="2"/>
      <c r="C161" s="13"/>
      <c r="D161" s="13"/>
      <c r="E161" s="26"/>
      <c r="F161" s="26"/>
    </row>
    <row r="162" spans="2:6" ht="15">
      <c r="B162" s="2"/>
      <c r="C162" s="13"/>
      <c r="D162" s="13"/>
      <c r="E162" s="26"/>
      <c r="F162" s="26"/>
    </row>
    <row r="163" spans="2:6" ht="15">
      <c r="B163" s="2"/>
      <c r="C163" s="13"/>
      <c r="D163" s="13"/>
      <c r="E163" s="26"/>
      <c r="F163" s="26"/>
    </row>
    <row r="164" spans="2:6" ht="15">
      <c r="B164" s="2"/>
      <c r="C164" s="13"/>
      <c r="D164" s="13"/>
      <c r="E164" s="26"/>
      <c r="F164" s="26"/>
    </row>
    <row r="165" spans="2:6" ht="15">
      <c r="B165" s="2"/>
      <c r="C165" s="13"/>
      <c r="D165" s="13"/>
      <c r="E165" s="26"/>
      <c r="F165" s="26"/>
    </row>
    <row r="166" spans="2:6" ht="15">
      <c r="B166" s="2"/>
      <c r="C166" s="13"/>
      <c r="D166" s="13"/>
      <c r="E166" s="26"/>
      <c r="F166" s="26"/>
    </row>
  </sheetData>
  <sheetProtection selectLockedCells="1" selectUnlockedCells="1"/>
  <mergeCells count="3">
    <mergeCell ref="A2:G2"/>
    <mergeCell ref="A3:G3"/>
    <mergeCell ref="B5:G5"/>
  </mergeCells>
  <printOptions/>
  <pageMargins left="0.15748031496062992" right="0.15748031496062992" top="0.15748031496062992" bottom="0.15748031496062992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MorozovaMV</cp:lastModifiedBy>
  <cp:lastPrinted>2023-11-15T08:29:11Z</cp:lastPrinted>
  <dcterms:modified xsi:type="dcterms:W3CDTF">2023-11-15T12:04:48Z</dcterms:modified>
  <cp:category/>
  <cp:version/>
  <cp:contentType/>
  <cp:contentStatus/>
</cp:coreProperties>
</file>