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8855" windowHeight="11475"/>
  </bookViews>
  <sheets>
    <sheet name="школы" sheetId="4" r:id="rId1"/>
  </sheets>
  <calcPr calcId="144525"/>
</workbook>
</file>

<file path=xl/calcChain.xml><?xml version="1.0" encoding="utf-8"?>
<calcChain xmlns="http://schemas.openxmlformats.org/spreadsheetml/2006/main">
  <c r="J50" i="4" l="1"/>
  <c r="H50" i="4"/>
  <c r="F50" i="4"/>
  <c r="D50" i="4"/>
  <c r="J49" i="4"/>
  <c r="H49" i="4"/>
  <c r="F49" i="4"/>
  <c r="D49" i="4"/>
  <c r="J48" i="4"/>
  <c r="H48" i="4"/>
  <c r="F48" i="4"/>
  <c r="D48" i="4"/>
  <c r="M47" i="4"/>
  <c r="P47" i="4" s="1"/>
  <c r="L47" i="4"/>
  <c r="M46" i="4"/>
  <c r="P46" i="4" s="1"/>
  <c r="L46" i="4"/>
  <c r="I46" i="4"/>
  <c r="G46" i="4"/>
  <c r="E46" i="4"/>
  <c r="B46" i="4"/>
  <c r="M45" i="4"/>
  <c r="P45" i="4" s="1"/>
  <c r="L45" i="4"/>
  <c r="M44" i="4"/>
  <c r="P44" i="4" s="1"/>
  <c r="L44" i="4"/>
  <c r="M43" i="4"/>
  <c r="P43" i="4" s="1"/>
  <c r="L43" i="4"/>
  <c r="I43" i="4"/>
  <c r="G43" i="4"/>
  <c r="E43" i="4"/>
  <c r="B43" i="4"/>
  <c r="M42" i="4"/>
  <c r="P42" i="4" s="1"/>
  <c r="L42" i="4"/>
  <c r="M41" i="4"/>
  <c r="P41" i="4" s="1"/>
  <c r="L41" i="4"/>
  <c r="I41" i="4"/>
  <c r="N41" i="4" s="1"/>
  <c r="O41" i="4" s="1"/>
  <c r="G41" i="4"/>
  <c r="E41" i="4"/>
  <c r="B41" i="4"/>
  <c r="M40" i="4"/>
  <c r="P40" i="4" s="1"/>
  <c r="L40" i="4"/>
  <c r="M39" i="4"/>
  <c r="P39" i="4" s="1"/>
  <c r="L39" i="4"/>
  <c r="I39" i="4"/>
  <c r="G39" i="4"/>
  <c r="E39" i="4"/>
  <c r="B39" i="4"/>
  <c r="M38" i="4"/>
  <c r="P38" i="4" s="1"/>
  <c r="L38" i="4"/>
  <c r="M37" i="4"/>
  <c r="P37" i="4" s="1"/>
  <c r="L37" i="4"/>
  <c r="M36" i="4"/>
  <c r="P36" i="4" s="1"/>
  <c r="L36" i="4"/>
  <c r="I36" i="4"/>
  <c r="G36" i="4"/>
  <c r="E36" i="4"/>
  <c r="B36" i="4"/>
  <c r="M35" i="4"/>
  <c r="P35" i="4" s="1"/>
  <c r="L35" i="4"/>
  <c r="M34" i="4"/>
  <c r="P34" i="4" s="1"/>
  <c r="L34" i="4"/>
  <c r="M33" i="4"/>
  <c r="P33" i="4" s="1"/>
  <c r="L33" i="4"/>
  <c r="I33" i="4"/>
  <c r="G33" i="4"/>
  <c r="E33" i="4"/>
  <c r="B33" i="4"/>
  <c r="M32" i="4"/>
  <c r="P32" i="4" s="1"/>
  <c r="L32" i="4"/>
  <c r="M31" i="4"/>
  <c r="P31" i="4" s="1"/>
  <c r="L31" i="4"/>
  <c r="M30" i="4"/>
  <c r="P30" i="4" s="1"/>
  <c r="L30" i="4"/>
  <c r="I30" i="4"/>
  <c r="G30" i="4"/>
  <c r="E30" i="4"/>
  <c r="B30" i="4"/>
  <c r="M29" i="4"/>
  <c r="P29" i="4" s="1"/>
  <c r="L29" i="4"/>
  <c r="M28" i="4"/>
  <c r="P28" i="4" s="1"/>
  <c r="L28" i="4"/>
  <c r="M27" i="4"/>
  <c r="P27" i="4" s="1"/>
  <c r="L27" i="4"/>
  <c r="I27" i="4"/>
  <c r="G27" i="4"/>
  <c r="E27" i="4"/>
  <c r="B27" i="4"/>
  <c r="M26" i="4"/>
  <c r="P26" i="4" s="1"/>
  <c r="L26" i="4"/>
  <c r="M25" i="4"/>
  <c r="P25" i="4" s="1"/>
  <c r="L25" i="4"/>
  <c r="K25" i="4"/>
  <c r="I25" i="4"/>
  <c r="G25" i="4"/>
  <c r="E25" i="4"/>
  <c r="B25" i="4"/>
  <c r="M24" i="4"/>
  <c r="P24" i="4" s="1"/>
  <c r="L24" i="4"/>
  <c r="M23" i="4"/>
  <c r="P23" i="4" s="1"/>
  <c r="L23" i="4"/>
  <c r="I23" i="4"/>
  <c r="G23" i="4"/>
  <c r="E23" i="4"/>
  <c r="B23" i="4"/>
  <c r="M22" i="4"/>
  <c r="P22" i="4" s="1"/>
  <c r="L22" i="4"/>
  <c r="M21" i="4"/>
  <c r="P21" i="4" s="1"/>
  <c r="L21" i="4"/>
  <c r="M20" i="4"/>
  <c r="P20" i="4" s="1"/>
  <c r="L20" i="4"/>
  <c r="I20" i="4"/>
  <c r="G20" i="4"/>
  <c r="E20" i="4"/>
  <c r="B20" i="4"/>
  <c r="M19" i="4"/>
  <c r="P19" i="4" s="1"/>
  <c r="L19" i="4"/>
  <c r="M18" i="4"/>
  <c r="P18" i="4" s="1"/>
  <c r="L18" i="4"/>
  <c r="M17" i="4"/>
  <c r="P17" i="4" s="1"/>
  <c r="L17" i="4"/>
  <c r="I17" i="4"/>
  <c r="N17" i="4" s="1"/>
  <c r="O17" i="4" s="1"/>
  <c r="G17" i="4"/>
  <c r="E17" i="4"/>
  <c r="B17" i="4"/>
  <c r="M16" i="4"/>
  <c r="P16" i="4" s="1"/>
  <c r="L16" i="4"/>
  <c r="M15" i="4"/>
  <c r="P15" i="4" s="1"/>
  <c r="L15" i="4"/>
  <c r="M14" i="4"/>
  <c r="P14" i="4" s="1"/>
  <c r="L14" i="4"/>
  <c r="I14" i="4"/>
  <c r="N14" i="4" s="1"/>
  <c r="O14" i="4" s="1"/>
  <c r="G14" i="4"/>
  <c r="E14" i="4"/>
  <c r="B14" i="4"/>
  <c r="M13" i="4"/>
  <c r="P13" i="4" s="1"/>
  <c r="L13" i="4"/>
  <c r="M12" i="4"/>
  <c r="P12" i="4" s="1"/>
  <c r="L12" i="4"/>
  <c r="M11" i="4"/>
  <c r="P11" i="4" s="1"/>
  <c r="L11" i="4"/>
  <c r="I11" i="4"/>
  <c r="G11" i="4"/>
  <c r="E11" i="4"/>
  <c r="B11" i="4"/>
  <c r="M10" i="4"/>
  <c r="P10" i="4" s="1"/>
  <c r="L10" i="4"/>
  <c r="M9" i="4"/>
  <c r="P9" i="4" s="1"/>
  <c r="L9" i="4"/>
  <c r="M8" i="4"/>
  <c r="P8" i="4" s="1"/>
  <c r="L8" i="4"/>
  <c r="I8" i="4"/>
  <c r="G8" i="4"/>
  <c r="E8" i="4"/>
  <c r="B8" i="4"/>
  <c r="M7" i="4"/>
  <c r="P7" i="4" s="1"/>
  <c r="L7" i="4"/>
  <c r="M6" i="4"/>
  <c r="P6" i="4" s="1"/>
  <c r="L6" i="4"/>
  <c r="M5" i="4"/>
  <c r="P5" i="4" s="1"/>
  <c r="L5" i="4"/>
  <c r="I5" i="4"/>
  <c r="G5" i="4"/>
  <c r="E5" i="4"/>
  <c r="B5" i="4"/>
  <c r="N25" i="4" l="1"/>
  <c r="O25" i="4" s="1"/>
  <c r="N39" i="4"/>
  <c r="O39" i="4" s="1"/>
  <c r="N11" i="4"/>
  <c r="O11" i="4" s="1"/>
  <c r="N36" i="4"/>
  <c r="O36" i="4" s="1"/>
  <c r="N46" i="4"/>
  <c r="O46" i="4" s="1"/>
  <c r="N8" i="4"/>
  <c r="O8" i="4" s="1"/>
  <c r="N33" i="4"/>
  <c r="O33" i="4" s="1"/>
  <c r="N43" i="4"/>
  <c r="O43" i="4" s="1"/>
  <c r="N20" i="4"/>
  <c r="O20" i="4" s="1"/>
  <c r="N5" i="4"/>
  <c r="O5" i="4" s="1"/>
  <c r="N30" i="4"/>
  <c r="O30" i="4" s="1"/>
  <c r="K39" i="4"/>
  <c r="K46" i="4"/>
  <c r="N27" i="4"/>
  <c r="O27" i="4" s="1"/>
  <c r="K20" i="4"/>
  <c r="K27" i="4"/>
  <c r="K30" i="4"/>
  <c r="K43" i="4"/>
  <c r="L49" i="4"/>
  <c r="K23" i="4"/>
  <c r="K17" i="4"/>
  <c r="K33" i="4"/>
  <c r="E48" i="4"/>
  <c r="K41" i="4"/>
  <c r="K14" i="4"/>
  <c r="G48" i="4"/>
  <c r="B48" i="4"/>
  <c r="I48" i="4"/>
  <c r="K8" i="4"/>
  <c r="K11" i="4"/>
  <c r="L48" i="4"/>
  <c r="N23" i="4"/>
  <c r="O23" i="4" s="1"/>
  <c r="K36" i="4"/>
  <c r="L50" i="4"/>
  <c r="K5" i="4"/>
  <c r="K48" i="4" l="1"/>
</calcChain>
</file>

<file path=xl/sharedStrings.xml><?xml version="1.0" encoding="utf-8"?>
<sst xmlns="http://schemas.openxmlformats.org/spreadsheetml/2006/main" count="86" uniqueCount="33">
  <si>
    <t>процент (минус - невыполнение)</t>
  </si>
  <si>
    <t>ПРИЛОЖЕНИЕ 1</t>
  </si>
  <si>
    <t>Среднегодовое</t>
  </si>
  <si>
    <t>отклонение  объема от муниципального задания</t>
  </si>
  <si>
    <t>Общеобразовательные организации</t>
  </si>
  <si>
    <t>Обучающиеся</t>
  </si>
  <si>
    <t>наименование услуги</t>
  </si>
  <si>
    <t>в разрезе услуг</t>
  </si>
  <si>
    <t>школа № 1</t>
  </si>
  <si>
    <t>начальное</t>
  </si>
  <si>
    <t>основное</t>
  </si>
  <si>
    <t>среднее</t>
  </si>
  <si>
    <t>лицей № 3</t>
  </si>
  <si>
    <t>школа № 6</t>
  </si>
  <si>
    <t>школа № 7</t>
  </si>
  <si>
    <t>школа № 8</t>
  </si>
  <si>
    <t>школа № 9</t>
  </si>
  <si>
    <t>школа № 10</t>
  </si>
  <si>
    <t>Шилокшанская школа</t>
  </si>
  <si>
    <t>Ломовская школа</t>
  </si>
  <si>
    <t>Тёпловская школа</t>
  </si>
  <si>
    <t>Гремячевская школа №2</t>
  </si>
  <si>
    <t>Гремячевская школа №1</t>
  </si>
  <si>
    <t>Мурзицкая школа</t>
  </si>
  <si>
    <t>Велетьминская школа</t>
  </si>
  <si>
    <t>Саваслейская школа</t>
  </si>
  <si>
    <t>Серебрянская школа</t>
  </si>
  <si>
    <t>Итого школы</t>
  </si>
  <si>
    <t>Факт на 01.09.2020 год</t>
  </si>
  <si>
    <t>Факт  на 01.09.2021год</t>
  </si>
  <si>
    <t xml:space="preserve">Процент с учетом допустимого отклонения 5% </t>
  </si>
  <si>
    <t>Процент с учетом допустимого отклонения 5% в разрезе услуг</t>
  </si>
  <si>
    <t>План 2022 год по муниципальному заданию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</si>
</sst>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1" fontId="6" fillId="0" borderId="3" xfId="0" applyNumberFormat="1" applyFont="1" applyFill="1" applyBorder="1" applyAlignment="1"/>
    <xf numFmtId="0" fontId="6" fillId="0" borderId="3" xfId="0" applyFont="1" applyFill="1" applyBorder="1" applyAlignment="1"/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/>
    <xf numFmtId="1" fontId="3" fillId="0" borderId="3" xfId="0" applyNumberFormat="1" applyFont="1" applyFill="1" applyBorder="1"/>
    <xf numFmtId="164" fontId="2" fillId="0" borderId="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/>
    <xf numFmtId="1" fontId="6" fillId="0" borderId="3" xfId="0" applyNumberFormat="1" applyFont="1" applyFill="1" applyBorder="1"/>
    <xf numFmtId="164" fontId="7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/>
    <xf numFmtId="1" fontId="9" fillId="0" borderId="5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9" zoomScaleNormal="100" workbookViewId="0">
      <selection activeCell="C40" sqref="C40"/>
    </sheetView>
  </sheetViews>
  <sheetFormatPr defaultRowHeight="15" x14ac:dyDescent="0.25"/>
  <cols>
    <col min="1" max="1" width="47.7109375" customWidth="1"/>
    <col min="2" max="2" width="19.7109375" customWidth="1"/>
    <col min="3" max="3" width="29.42578125" customWidth="1"/>
    <col min="4" max="4" width="20.85546875" customWidth="1"/>
    <col min="5" max="5" width="20.7109375" hidden="1" customWidth="1"/>
    <col min="6" max="6" width="18.28515625" hidden="1" customWidth="1"/>
    <col min="7" max="7" width="9.28515625" hidden="1" customWidth="1"/>
    <col min="8" max="8" width="11.5703125" hidden="1" customWidth="1"/>
    <col min="9" max="9" width="18.5703125" customWidth="1"/>
    <col min="10" max="10" width="16.28515625" customWidth="1"/>
    <col min="11" max="11" width="14.7109375" customWidth="1"/>
    <col min="12" max="12" width="14.5703125" customWidth="1"/>
    <col min="13" max="14" width="20.42578125" customWidth="1"/>
    <col min="15" max="16" width="22.5703125" customWidth="1"/>
  </cols>
  <sheetData>
    <row r="1" spans="1:16" ht="18.75" x14ac:dyDescent="0.3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75" customHeight="1" x14ac:dyDescent="0.25">
      <c r="A2" s="4" t="s">
        <v>32</v>
      </c>
      <c r="B2" s="5"/>
      <c r="C2" s="5"/>
      <c r="D2" s="6"/>
      <c r="E2" s="4" t="s">
        <v>28</v>
      </c>
      <c r="F2" s="6"/>
      <c r="G2" s="4" t="s">
        <v>29</v>
      </c>
      <c r="H2" s="6"/>
      <c r="I2" s="4" t="s">
        <v>2</v>
      </c>
      <c r="J2" s="6"/>
      <c r="K2" s="4" t="s">
        <v>3</v>
      </c>
      <c r="L2" s="6"/>
      <c r="M2" s="4" t="s">
        <v>3</v>
      </c>
      <c r="N2" s="5"/>
      <c r="O2" s="6"/>
      <c r="P2" s="7" t="s">
        <v>31</v>
      </c>
    </row>
    <row r="3" spans="1:16" ht="56.25" x14ac:dyDescent="0.25">
      <c r="A3" s="8" t="s">
        <v>4</v>
      </c>
      <c r="B3" s="8" t="s">
        <v>5</v>
      </c>
      <c r="C3" s="8" t="s">
        <v>6</v>
      </c>
      <c r="D3" s="8" t="s">
        <v>5</v>
      </c>
      <c r="E3" s="8" t="s">
        <v>5</v>
      </c>
      <c r="F3" s="8" t="s">
        <v>7</v>
      </c>
      <c r="G3" s="8" t="s">
        <v>5</v>
      </c>
      <c r="H3" s="8" t="s">
        <v>7</v>
      </c>
      <c r="I3" s="8" t="s">
        <v>5</v>
      </c>
      <c r="J3" s="8" t="s">
        <v>7</v>
      </c>
      <c r="K3" s="8" t="s">
        <v>5</v>
      </c>
      <c r="L3" s="8" t="s">
        <v>7</v>
      </c>
      <c r="M3" s="9" t="s">
        <v>0</v>
      </c>
      <c r="N3" s="9" t="s">
        <v>0</v>
      </c>
      <c r="O3" s="9" t="s">
        <v>30</v>
      </c>
      <c r="P3" s="7"/>
    </row>
    <row r="4" spans="1:16" ht="18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</row>
    <row r="5" spans="1:16" ht="18.75" x14ac:dyDescent="0.3">
      <c r="A5" s="10" t="s">
        <v>8</v>
      </c>
      <c r="B5" s="11">
        <f>D5+D6+D7</f>
        <v>741</v>
      </c>
      <c r="C5" s="12" t="s">
        <v>9</v>
      </c>
      <c r="D5" s="12">
        <v>298</v>
      </c>
      <c r="E5" s="13">
        <f>F5+F6+F7</f>
        <v>746</v>
      </c>
      <c r="F5" s="12">
        <v>303</v>
      </c>
      <c r="G5" s="13">
        <f>H5+H6+H7</f>
        <v>297</v>
      </c>
      <c r="H5" s="2">
        <v>297</v>
      </c>
      <c r="I5" s="13">
        <f>J5+J6+J7</f>
        <v>726</v>
      </c>
      <c r="J5" s="14">
        <v>300</v>
      </c>
      <c r="K5" s="13">
        <f>L5+L6+L7</f>
        <v>-15</v>
      </c>
      <c r="L5" s="15">
        <f>J5-D5</f>
        <v>2</v>
      </c>
      <c r="M5" s="15">
        <f t="shared" ref="M5:M47" si="0">J5/D5*100-100</f>
        <v>0.67114093959732202</v>
      </c>
      <c r="N5" s="13">
        <f t="shared" ref="N5" si="1">I5/B5*100-100</f>
        <v>-2.0242914979757103</v>
      </c>
      <c r="O5" s="13">
        <f t="shared" ref="O5" si="2">N5+5</f>
        <v>2.9757085020242897</v>
      </c>
      <c r="P5" s="15">
        <f t="shared" ref="P5:P22" si="3">M5+5</f>
        <v>5.671140939597322</v>
      </c>
    </row>
    <row r="6" spans="1:16" ht="18.75" x14ac:dyDescent="0.3">
      <c r="A6" s="16"/>
      <c r="B6" s="17"/>
      <c r="C6" s="12" t="s">
        <v>10</v>
      </c>
      <c r="D6" s="12">
        <v>357</v>
      </c>
      <c r="E6" s="18"/>
      <c r="F6" s="12">
        <v>368</v>
      </c>
      <c r="G6" s="18"/>
      <c r="H6" s="2"/>
      <c r="I6" s="18"/>
      <c r="J6" s="14">
        <v>359</v>
      </c>
      <c r="K6" s="18"/>
      <c r="L6" s="15">
        <f t="shared" ref="L6:L47" si="4">J6-D6</f>
        <v>2</v>
      </c>
      <c r="M6" s="15">
        <f t="shared" si="0"/>
        <v>0.56022408963585235</v>
      </c>
      <c r="N6" s="18"/>
      <c r="O6" s="18"/>
      <c r="P6" s="15">
        <f t="shared" si="3"/>
        <v>5.5602240896358524</v>
      </c>
    </row>
    <row r="7" spans="1:16" ht="18.75" x14ac:dyDescent="0.3">
      <c r="A7" s="19"/>
      <c r="B7" s="20"/>
      <c r="C7" s="12" t="s">
        <v>11</v>
      </c>
      <c r="D7" s="12">
        <v>86</v>
      </c>
      <c r="E7" s="21"/>
      <c r="F7" s="12">
        <v>75</v>
      </c>
      <c r="G7" s="21"/>
      <c r="H7" s="2"/>
      <c r="I7" s="21"/>
      <c r="J7" s="14">
        <v>67</v>
      </c>
      <c r="K7" s="21"/>
      <c r="L7" s="15">
        <f t="shared" si="4"/>
        <v>-19</v>
      </c>
      <c r="M7" s="15">
        <f t="shared" si="0"/>
        <v>-22.093023255813947</v>
      </c>
      <c r="N7" s="21"/>
      <c r="O7" s="21"/>
      <c r="P7" s="15">
        <f t="shared" si="3"/>
        <v>-17.093023255813947</v>
      </c>
    </row>
    <row r="8" spans="1:16" ht="18.75" x14ac:dyDescent="0.3">
      <c r="A8" s="10" t="s">
        <v>12</v>
      </c>
      <c r="B8" s="11">
        <f>D8+D9+D10</f>
        <v>479</v>
      </c>
      <c r="C8" s="12" t="s">
        <v>9</v>
      </c>
      <c r="D8" s="12">
        <v>180</v>
      </c>
      <c r="E8" s="13">
        <f>F8+F9+F10</f>
        <v>481</v>
      </c>
      <c r="F8" s="12">
        <v>176</v>
      </c>
      <c r="G8" s="13">
        <f>H8+H9+H10</f>
        <v>0</v>
      </c>
      <c r="H8" s="2"/>
      <c r="I8" s="13">
        <f>J8+J9+J10</f>
        <v>471</v>
      </c>
      <c r="J8" s="14">
        <v>175</v>
      </c>
      <c r="K8" s="13">
        <f>L8+L9+L10</f>
        <v>-8</v>
      </c>
      <c r="L8" s="15">
        <f t="shared" si="4"/>
        <v>-5</v>
      </c>
      <c r="M8" s="15">
        <f t="shared" si="0"/>
        <v>-2.7777777777777857</v>
      </c>
      <c r="N8" s="13">
        <f t="shared" ref="N8" si="5">I8/B8*100-100</f>
        <v>-1.6701461377870572</v>
      </c>
      <c r="O8" s="13">
        <f t="shared" ref="O8" si="6">N8+5</f>
        <v>3.3298538622129428</v>
      </c>
      <c r="P8" s="15">
        <f t="shared" si="3"/>
        <v>2.2222222222222143</v>
      </c>
    </row>
    <row r="9" spans="1:16" ht="18.75" x14ac:dyDescent="0.3">
      <c r="A9" s="16"/>
      <c r="B9" s="17"/>
      <c r="C9" s="12" t="s">
        <v>10</v>
      </c>
      <c r="D9" s="12">
        <v>236</v>
      </c>
      <c r="E9" s="18"/>
      <c r="F9" s="12">
        <v>249</v>
      </c>
      <c r="G9" s="18"/>
      <c r="H9" s="2"/>
      <c r="I9" s="18"/>
      <c r="J9" s="14">
        <v>234</v>
      </c>
      <c r="K9" s="18"/>
      <c r="L9" s="15">
        <f t="shared" si="4"/>
        <v>-2</v>
      </c>
      <c r="M9" s="15">
        <f t="shared" si="0"/>
        <v>-0.84745762711864359</v>
      </c>
      <c r="N9" s="18"/>
      <c r="O9" s="18"/>
      <c r="P9" s="15">
        <f t="shared" si="3"/>
        <v>4.1525423728813564</v>
      </c>
    </row>
    <row r="10" spans="1:16" ht="18.75" x14ac:dyDescent="0.3">
      <c r="A10" s="19"/>
      <c r="B10" s="20"/>
      <c r="C10" s="12" t="s">
        <v>11</v>
      </c>
      <c r="D10" s="12">
        <v>63</v>
      </c>
      <c r="E10" s="21"/>
      <c r="F10" s="12">
        <v>56</v>
      </c>
      <c r="G10" s="21"/>
      <c r="H10" s="2"/>
      <c r="I10" s="21"/>
      <c r="J10" s="14">
        <v>62</v>
      </c>
      <c r="K10" s="21"/>
      <c r="L10" s="15">
        <f t="shared" si="4"/>
        <v>-1</v>
      </c>
      <c r="M10" s="15">
        <f t="shared" si="0"/>
        <v>-1.5873015873015959</v>
      </c>
      <c r="N10" s="21"/>
      <c r="O10" s="21"/>
      <c r="P10" s="15">
        <f t="shared" si="3"/>
        <v>3.4126984126984041</v>
      </c>
    </row>
    <row r="11" spans="1:16" ht="18.75" x14ac:dyDescent="0.3">
      <c r="A11" s="10" t="s">
        <v>13</v>
      </c>
      <c r="B11" s="11">
        <f>D11+D12+D13</f>
        <v>699</v>
      </c>
      <c r="C11" s="12" t="s">
        <v>9</v>
      </c>
      <c r="D11" s="12">
        <v>313</v>
      </c>
      <c r="E11" s="13">
        <f t="shared" ref="E11" si="7">F11+F12+F13</f>
        <v>681</v>
      </c>
      <c r="F11" s="12">
        <v>314</v>
      </c>
      <c r="G11" s="13">
        <f t="shared" ref="G11:I11" si="8">H11+H12+H13</f>
        <v>0</v>
      </c>
      <c r="H11" s="2"/>
      <c r="I11" s="13">
        <f t="shared" si="8"/>
        <v>699</v>
      </c>
      <c r="J11" s="14">
        <v>317</v>
      </c>
      <c r="K11" s="13">
        <f t="shared" ref="K11" si="9">L11+L12+L13</f>
        <v>0</v>
      </c>
      <c r="L11" s="15">
        <f t="shared" si="4"/>
        <v>4</v>
      </c>
      <c r="M11" s="15">
        <f t="shared" si="0"/>
        <v>1.2779552715654887</v>
      </c>
      <c r="N11" s="13">
        <f t="shared" ref="N11" si="10">I11/B11*100-100</f>
        <v>0</v>
      </c>
      <c r="O11" s="13">
        <f t="shared" ref="O11" si="11">N11+5</f>
        <v>5</v>
      </c>
      <c r="P11" s="15">
        <f t="shared" si="3"/>
        <v>6.2779552715654887</v>
      </c>
    </row>
    <row r="12" spans="1:16" ht="18.75" x14ac:dyDescent="0.3">
      <c r="A12" s="16"/>
      <c r="B12" s="17"/>
      <c r="C12" s="12" t="s">
        <v>10</v>
      </c>
      <c r="D12" s="12">
        <v>338</v>
      </c>
      <c r="E12" s="18"/>
      <c r="F12" s="12">
        <v>327</v>
      </c>
      <c r="G12" s="18"/>
      <c r="H12" s="2"/>
      <c r="I12" s="18"/>
      <c r="J12" s="14">
        <v>335</v>
      </c>
      <c r="K12" s="18"/>
      <c r="L12" s="15">
        <f t="shared" si="4"/>
        <v>-3</v>
      </c>
      <c r="M12" s="15">
        <f t="shared" si="0"/>
        <v>-0.88757396449705084</v>
      </c>
      <c r="N12" s="18"/>
      <c r="O12" s="18"/>
      <c r="P12" s="15">
        <f t="shared" si="3"/>
        <v>4.1124260355029492</v>
      </c>
    </row>
    <row r="13" spans="1:16" ht="18.75" x14ac:dyDescent="0.3">
      <c r="A13" s="19"/>
      <c r="B13" s="20"/>
      <c r="C13" s="12" t="s">
        <v>11</v>
      </c>
      <c r="D13" s="12">
        <v>48</v>
      </c>
      <c r="E13" s="21"/>
      <c r="F13" s="12">
        <v>40</v>
      </c>
      <c r="G13" s="21"/>
      <c r="H13" s="2"/>
      <c r="I13" s="21"/>
      <c r="J13" s="14">
        <v>47</v>
      </c>
      <c r="K13" s="21"/>
      <c r="L13" s="15">
        <f t="shared" si="4"/>
        <v>-1</v>
      </c>
      <c r="M13" s="15">
        <f t="shared" si="0"/>
        <v>-2.0833333333333428</v>
      </c>
      <c r="N13" s="21"/>
      <c r="O13" s="21"/>
      <c r="P13" s="15">
        <f t="shared" si="3"/>
        <v>2.9166666666666572</v>
      </c>
    </row>
    <row r="14" spans="1:16" ht="18.75" x14ac:dyDescent="0.3">
      <c r="A14" s="10" t="s">
        <v>14</v>
      </c>
      <c r="B14" s="11">
        <f>D14+D15+D16</f>
        <v>667</v>
      </c>
      <c r="C14" s="12" t="s">
        <v>9</v>
      </c>
      <c r="D14" s="12">
        <v>279</v>
      </c>
      <c r="E14" s="13">
        <f t="shared" ref="E14" si="12">F14+F15+F16</f>
        <v>659</v>
      </c>
      <c r="F14" s="12">
        <v>272</v>
      </c>
      <c r="G14" s="13">
        <f t="shared" ref="G14:I14" si="13">H14+H15+H16</f>
        <v>0</v>
      </c>
      <c r="H14" s="2"/>
      <c r="I14" s="13">
        <f t="shared" si="13"/>
        <v>675</v>
      </c>
      <c r="J14" s="14">
        <v>292</v>
      </c>
      <c r="K14" s="13">
        <f t="shared" ref="K14" si="14">L14+L15+L16</f>
        <v>8</v>
      </c>
      <c r="L14" s="15">
        <f t="shared" si="4"/>
        <v>13</v>
      </c>
      <c r="M14" s="15">
        <f t="shared" si="0"/>
        <v>4.6594982078853207</v>
      </c>
      <c r="N14" s="13">
        <f t="shared" ref="N14" si="15">I14/B14*100-100</f>
        <v>1.1994002998500832</v>
      </c>
      <c r="O14" s="13">
        <f t="shared" ref="O14" si="16">N14+5</f>
        <v>6.1994002998500832</v>
      </c>
      <c r="P14" s="15">
        <f t="shared" si="3"/>
        <v>9.6594982078853207</v>
      </c>
    </row>
    <row r="15" spans="1:16" ht="18.75" x14ac:dyDescent="0.3">
      <c r="A15" s="16"/>
      <c r="B15" s="17"/>
      <c r="C15" s="12" t="s">
        <v>10</v>
      </c>
      <c r="D15" s="12">
        <v>335</v>
      </c>
      <c r="E15" s="18"/>
      <c r="F15" s="12">
        <v>336</v>
      </c>
      <c r="G15" s="18"/>
      <c r="H15" s="2"/>
      <c r="I15" s="18"/>
      <c r="J15" s="14">
        <v>334</v>
      </c>
      <c r="K15" s="18"/>
      <c r="L15" s="15">
        <f t="shared" si="4"/>
        <v>-1</v>
      </c>
      <c r="M15" s="15">
        <f t="shared" si="0"/>
        <v>-0.29850746268657247</v>
      </c>
      <c r="N15" s="18"/>
      <c r="O15" s="18"/>
      <c r="P15" s="15">
        <f t="shared" si="3"/>
        <v>4.7014925373134275</v>
      </c>
    </row>
    <row r="16" spans="1:16" ht="18.75" x14ac:dyDescent="0.3">
      <c r="A16" s="19"/>
      <c r="B16" s="20"/>
      <c r="C16" s="12" t="s">
        <v>11</v>
      </c>
      <c r="D16" s="12">
        <v>53</v>
      </c>
      <c r="E16" s="21"/>
      <c r="F16" s="12">
        <v>51</v>
      </c>
      <c r="G16" s="21"/>
      <c r="H16" s="2"/>
      <c r="I16" s="21"/>
      <c r="J16" s="14">
        <v>49</v>
      </c>
      <c r="K16" s="21"/>
      <c r="L16" s="15">
        <f t="shared" si="4"/>
        <v>-4</v>
      </c>
      <c r="M16" s="15">
        <f t="shared" si="0"/>
        <v>-7.5471698113207566</v>
      </c>
      <c r="N16" s="21"/>
      <c r="O16" s="21"/>
      <c r="P16" s="15">
        <f t="shared" si="3"/>
        <v>-2.5471698113207566</v>
      </c>
    </row>
    <row r="17" spans="1:16" ht="18.75" x14ac:dyDescent="0.3">
      <c r="A17" s="10" t="s">
        <v>15</v>
      </c>
      <c r="B17" s="11">
        <f>D17+D18+D19</f>
        <v>449</v>
      </c>
      <c r="C17" s="12" t="s">
        <v>9</v>
      </c>
      <c r="D17" s="12">
        <v>185</v>
      </c>
      <c r="E17" s="13">
        <f t="shared" ref="E17" si="17">F17+F18+F19</f>
        <v>443</v>
      </c>
      <c r="F17" s="12">
        <v>178</v>
      </c>
      <c r="G17" s="13">
        <f t="shared" ref="G17:I17" si="18">H17+H18+H19</f>
        <v>0</v>
      </c>
      <c r="H17" s="2"/>
      <c r="I17" s="13">
        <f t="shared" si="18"/>
        <v>444</v>
      </c>
      <c r="J17" s="14">
        <v>195</v>
      </c>
      <c r="K17" s="13">
        <f t="shared" ref="K17" si="19">L17+L18+L19</f>
        <v>-5</v>
      </c>
      <c r="L17" s="15">
        <f t="shared" si="4"/>
        <v>10</v>
      </c>
      <c r="M17" s="15">
        <f t="shared" si="0"/>
        <v>5.4054054054053893</v>
      </c>
      <c r="N17" s="13">
        <f t="shared" ref="N17" si="20">I17/B17*100-100</f>
        <v>-1.1135857461024585</v>
      </c>
      <c r="O17" s="13">
        <f t="shared" ref="O17" si="21">N17+5</f>
        <v>3.8864142538975415</v>
      </c>
      <c r="P17" s="15">
        <f t="shared" si="3"/>
        <v>10.405405405405389</v>
      </c>
    </row>
    <row r="18" spans="1:16" ht="18.75" x14ac:dyDescent="0.3">
      <c r="A18" s="16"/>
      <c r="B18" s="17"/>
      <c r="C18" s="12" t="s">
        <v>10</v>
      </c>
      <c r="D18" s="12">
        <v>227</v>
      </c>
      <c r="E18" s="18"/>
      <c r="F18" s="12">
        <v>227</v>
      </c>
      <c r="G18" s="18"/>
      <c r="H18" s="2"/>
      <c r="I18" s="18"/>
      <c r="J18" s="14">
        <v>217</v>
      </c>
      <c r="K18" s="18"/>
      <c r="L18" s="15">
        <f t="shared" si="4"/>
        <v>-10</v>
      </c>
      <c r="M18" s="15">
        <f t="shared" si="0"/>
        <v>-4.4052863436123317</v>
      </c>
      <c r="N18" s="18"/>
      <c r="O18" s="18"/>
      <c r="P18" s="15">
        <f t="shared" si="3"/>
        <v>0.59471365638766827</v>
      </c>
    </row>
    <row r="19" spans="1:16" ht="18.75" x14ac:dyDescent="0.3">
      <c r="A19" s="19"/>
      <c r="B19" s="20"/>
      <c r="C19" s="12" t="s">
        <v>11</v>
      </c>
      <c r="D19" s="12">
        <v>37</v>
      </c>
      <c r="E19" s="21"/>
      <c r="F19" s="12">
        <v>38</v>
      </c>
      <c r="G19" s="21"/>
      <c r="H19" s="2"/>
      <c r="I19" s="21"/>
      <c r="J19" s="14">
        <v>32</v>
      </c>
      <c r="K19" s="21"/>
      <c r="L19" s="15">
        <f t="shared" si="4"/>
        <v>-5</v>
      </c>
      <c r="M19" s="15">
        <f t="shared" si="0"/>
        <v>-13.513513513513516</v>
      </c>
      <c r="N19" s="21"/>
      <c r="O19" s="21"/>
      <c r="P19" s="15">
        <f t="shared" si="3"/>
        <v>-8.5135135135135158</v>
      </c>
    </row>
    <row r="20" spans="1:16" ht="18.75" x14ac:dyDescent="0.3">
      <c r="A20" s="10" t="s">
        <v>16</v>
      </c>
      <c r="B20" s="11">
        <f>D20+D21+D22</f>
        <v>669</v>
      </c>
      <c r="C20" s="12" t="s">
        <v>9</v>
      </c>
      <c r="D20" s="12">
        <v>325</v>
      </c>
      <c r="E20" s="13">
        <f t="shared" ref="E20" si="22">F20+F21+F22</f>
        <v>628</v>
      </c>
      <c r="F20" s="12">
        <v>310</v>
      </c>
      <c r="G20" s="13">
        <f t="shared" ref="G20:I20" si="23">H20+H21+H22</f>
        <v>0</v>
      </c>
      <c r="H20" s="2"/>
      <c r="I20" s="13">
        <f t="shared" si="23"/>
        <v>684</v>
      </c>
      <c r="J20" s="14">
        <v>330</v>
      </c>
      <c r="K20" s="13">
        <f t="shared" ref="K20" si="24">L20+L21+L22</f>
        <v>15</v>
      </c>
      <c r="L20" s="15">
        <f t="shared" si="4"/>
        <v>5</v>
      </c>
      <c r="M20" s="15">
        <f t="shared" si="0"/>
        <v>1.538461538461533</v>
      </c>
      <c r="N20" s="13">
        <f t="shared" ref="N20" si="25">I20/B20*100-100</f>
        <v>2.2421524663677133</v>
      </c>
      <c r="O20" s="13">
        <f t="shared" ref="O20" si="26">N20+5</f>
        <v>7.2421524663677133</v>
      </c>
      <c r="P20" s="15">
        <f t="shared" si="3"/>
        <v>6.538461538461533</v>
      </c>
    </row>
    <row r="21" spans="1:16" ht="18.75" x14ac:dyDescent="0.3">
      <c r="A21" s="16"/>
      <c r="B21" s="17"/>
      <c r="C21" s="12" t="s">
        <v>10</v>
      </c>
      <c r="D21" s="12">
        <v>309</v>
      </c>
      <c r="E21" s="18"/>
      <c r="F21" s="12">
        <v>286</v>
      </c>
      <c r="G21" s="18"/>
      <c r="H21" s="2"/>
      <c r="I21" s="18"/>
      <c r="J21" s="14">
        <v>312</v>
      </c>
      <c r="K21" s="18"/>
      <c r="L21" s="15">
        <f t="shared" si="4"/>
        <v>3</v>
      </c>
      <c r="M21" s="15">
        <f t="shared" si="0"/>
        <v>0.97087378640776478</v>
      </c>
      <c r="N21" s="18"/>
      <c r="O21" s="18"/>
      <c r="P21" s="15">
        <f t="shared" si="3"/>
        <v>5.9708737864077648</v>
      </c>
    </row>
    <row r="22" spans="1:16" ht="18.75" x14ac:dyDescent="0.3">
      <c r="A22" s="19"/>
      <c r="B22" s="20"/>
      <c r="C22" s="12" t="s">
        <v>11</v>
      </c>
      <c r="D22" s="12">
        <v>35</v>
      </c>
      <c r="E22" s="21"/>
      <c r="F22" s="12">
        <v>32</v>
      </c>
      <c r="G22" s="21"/>
      <c r="H22" s="2"/>
      <c r="I22" s="21"/>
      <c r="J22" s="14">
        <v>42</v>
      </c>
      <c r="K22" s="21"/>
      <c r="L22" s="15">
        <f t="shared" si="4"/>
        <v>7</v>
      </c>
      <c r="M22" s="15">
        <f t="shared" si="0"/>
        <v>20</v>
      </c>
      <c r="N22" s="21"/>
      <c r="O22" s="21"/>
      <c r="P22" s="15">
        <f t="shared" si="3"/>
        <v>25</v>
      </c>
    </row>
    <row r="23" spans="1:16" ht="18.75" x14ac:dyDescent="0.3">
      <c r="A23" s="10" t="s">
        <v>17</v>
      </c>
      <c r="B23" s="11">
        <f>D23+D24</f>
        <v>183</v>
      </c>
      <c r="C23" s="12" t="s">
        <v>9</v>
      </c>
      <c r="D23" s="12">
        <v>79</v>
      </c>
      <c r="E23" s="13">
        <f>F23+F24</f>
        <v>177</v>
      </c>
      <c r="F23" s="12">
        <v>75</v>
      </c>
      <c r="G23" s="13">
        <f>H23+H24</f>
        <v>0</v>
      </c>
      <c r="H23" s="3"/>
      <c r="I23" s="13">
        <f>J23+J24</f>
        <v>167</v>
      </c>
      <c r="J23" s="14">
        <v>64</v>
      </c>
      <c r="K23" s="13">
        <f>L23+L24</f>
        <v>-16</v>
      </c>
      <c r="L23" s="15">
        <f t="shared" si="4"/>
        <v>-15</v>
      </c>
      <c r="M23" s="15">
        <f t="shared" si="0"/>
        <v>-18.987341772151893</v>
      </c>
      <c r="N23" s="13">
        <f>I23/B23*100-100</f>
        <v>-8.7431693989070993</v>
      </c>
      <c r="O23" s="13">
        <f>N23+5</f>
        <v>-3.7431693989070993</v>
      </c>
      <c r="P23" s="15">
        <f>M23+5</f>
        <v>-13.987341772151893</v>
      </c>
    </row>
    <row r="24" spans="1:16" ht="18.75" x14ac:dyDescent="0.3">
      <c r="A24" s="19"/>
      <c r="B24" s="20"/>
      <c r="C24" s="12" t="s">
        <v>10</v>
      </c>
      <c r="D24" s="12">
        <v>104</v>
      </c>
      <c r="E24" s="21"/>
      <c r="F24" s="12">
        <v>102</v>
      </c>
      <c r="G24" s="21"/>
      <c r="H24" s="22"/>
      <c r="I24" s="21"/>
      <c r="J24" s="14">
        <v>103</v>
      </c>
      <c r="K24" s="21"/>
      <c r="L24" s="15">
        <f t="shared" si="4"/>
        <v>-1</v>
      </c>
      <c r="M24" s="15">
        <f t="shared" si="0"/>
        <v>-0.96153846153845279</v>
      </c>
      <c r="N24" s="21"/>
      <c r="O24" s="21"/>
      <c r="P24" s="15">
        <f>M24+5</f>
        <v>4.0384615384615472</v>
      </c>
    </row>
    <row r="25" spans="1:16" ht="18.75" x14ac:dyDescent="0.3">
      <c r="A25" s="10" t="s">
        <v>18</v>
      </c>
      <c r="B25" s="11">
        <f>D25+D26</f>
        <v>143</v>
      </c>
      <c r="C25" s="12" t="s">
        <v>9</v>
      </c>
      <c r="D25" s="12">
        <v>62</v>
      </c>
      <c r="E25" s="13">
        <f>F25+F26</f>
        <v>138</v>
      </c>
      <c r="F25" s="12">
        <v>65</v>
      </c>
      <c r="G25" s="13">
        <f>H25+H26</f>
        <v>0</v>
      </c>
      <c r="H25" s="22"/>
      <c r="I25" s="13">
        <f>J25+J26</f>
        <v>139</v>
      </c>
      <c r="J25" s="14">
        <v>57</v>
      </c>
      <c r="K25" s="13">
        <f>L25+L26</f>
        <v>-4</v>
      </c>
      <c r="L25" s="15">
        <f t="shared" si="4"/>
        <v>-5</v>
      </c>
      <c r="M25" s="15">
        <f t="shared" si="0"/>
        <v>-8.0645161290322562</v>
      </c>
      <c r="N25" s="13">
        <f>I25/B25*100-100</f>
        <v>-2.7972027972028002</v>
      </c>
      <c r="O25" s="13">
        <f>N25+5</f>
        <v>2.2027972027971998</v>
      </c>
      <c r="P25" s="15">
        <f>M25+5</f>
        <v>-3.0645161290322562</v>
      </c>
    </row>
    <row r="26" spans="1:16" ht="18.75" x14ac:dyDescent="0.3">
      <c r="A26" s="19"/>
      <c r="B26" s="20"/>
      <c r="C26" s="12" t="s">
        <v>10</v>
      </c>
      <c r="D26" s="12">
        <v>81</v>
      </c>
      <c r="E26" s="21"/>
      <c r="F26" s="12">
        <v>73</v>
      </c>
      <c r="G26" s="21"/>
      <c r="H26" s="22"/>
      <c r="I26" s="21"/>
      <c r="J26" s="14">
        <v>82</v>
      </c>
      <c r="K26" s="21"/>
      <c r="L26" s="15">
        <f t="shared" si="4"/>
        <v>1</v>
      </c>
      <c r="M26" s="15">
        <f t="shared" si="0"/>
        <v>1.2345679012345698</v>
      </c>
      <c r="N26" s="21"/>
      <c r="O26" s="21"/>
      <c r="P26" s="15">
        <f>M26+5</f>
        <v>6.2345679012345698</v>
      </c>
    </row>
    <row r="27" spans="1:16" ht="18.75" x14ac:dyDescent="0.3">
      <c r="A27" s="10" t="s">
        <v>19</v>
      </c>
      <c r="B27" s="11">
        <f>D27+D28+D29</f>
        <v>169</v>
      </c>
      <c r="C27" s="12" t="s">
        <v>9</v>
      </c>
      <c r="D27" s="12">
        <v>67</v>
      </c>
      <c r="E27" s="13">
        <f t="shared" ref="E27" si="27">F27+F28+F29</f>
        <v>171</v>
      </c>
      <c r="F27" s="12">
        <v>68</v>
      </c>
      <c r="G27" s="13">
        <f t="shared" ref="G27:I27" si="28">H27+H28+H29</f>
        <v>0</v>
      </c>
      <c r="H27" s="22"/>
      <c r="I27" s="13">
        <f t="shared" si="28"/>
        <v>174</v>
      </c>
      <c r="J27" s="14">
        <v>85</v>
      </c>
      <c r="K27" s="13">
        <f t="shared" ref="K27" si="29">L27+L28+L29</f>
        <v>5</v>
      </c>
      <c r="L27" s="15">
        <f t="shared" si="4"/>
        <v>18</v>
      </c>
      <c r="M27" s="15">
        <f t="shared" si="0"/>
        <v>26.865671641791053</v>
      </c>
      <c r="N27" s="13">
        <f>I27/B27*100-100</f>
        <v>2.958579881656803</v>
      </c>
      <c r="O27" s="13">
        <f>N27+5</f>
        <v>7.958579881656803</v>
      </c>
      <c r="P27" s="15">
        <f t="shared" ref="P27:P29" si="30">M27+5</f>
        <v>31.865671641791053</v>
      </c>
    </row>
    <row r="28" spans="1:16" ht="18.75" x14ac:dyDescent="0.3">
      <c r="A28" s="16"/>
      <c r="B28" s="17"/>
      <c r="C28" s="12" t="s">
        <v>10</v>
      </c>
      <c r="D28" s="12">
        <v>91</v>
      </c>
      <c r="E28" s="18"/>
      <c r="F28" s="12">
        <v>87</v>
      </c>
      <c r="G28" s="18"/>
      <c r="H28" s="22"/>
      <c r="I28" s="18"/>
      <c r="J28" s="14">
        <v>89</v>
      </c>
      <c r="K28" s="18"/>
      <c r="L28" s="15">
        <f t="shared" si="4"/>
        <v>-2</v>
      </c>
      <c r="M28" s="15">
        <f t="shared" si="0"/>
        <v>-2.1978021978022042</v>
      </c>
      <c r="N28" s="18"/>
      <c r="O28" s="18"/>
      <c r="P28" s="15">
        <f t="shared" si="30"/>
        <v>2.8021978021977958</v>
      </c>
    </row>
    <row r="29" spans="1:16" ht="18.75" x14ac:dyDescent="0.3">
      <c r="A29" s="19"/>
      <c r="B29" s="20"/>
      <c r="C29" s="12" t="s">
        <v>11</v>
      </c>
      <c r="D29" s="12">
        <v>11</v>
      </c>
      <c r="E29" s="21"/>
      <c r="F29" s="12">
        <v>16</v>
      </c>
      <c r="G29" s="21"/>
      <c r="H29" s="22"/>
      <c r="I29" s="21"/>
      <c r="J29" s="14">
        <v>0</v>
      </c>
      <c r="K29" s="21"/>
      <c r="L29" s="15">
        <f t="shared" si="4"/>
        <v>-11</v>
      </c>
      <c r="M29" s="15">
        <f t="shared" si="0"/>
        <v>-100</v>
      </c>
      <c r="N29" s="21"/>
      <c r="O29" s="21"/>
      <c r="P29" s="15">
        <f t="shared" si="30"/>
        <v>-95</v>
      </c>
    </row>
    <row r="30" spans="1:16" ht="18.75" x14ac:dyDescent="0.3">
      <c r="A30" s="10" t="s">
        <v>20</v>
      </c>
      <c r="B30" s="11">
        <f>D30+D31+D32</f>
        <v>200</v>
      </c>
      <c r="C30" s="12" t="s">
        <v>9</v>
      </c>
      <c r="D30" s="12">
        <v>70</v>
      </c>
      <c r="E30" s="13">
        <f t="shared" ref="E30" si="31">F30+F31+F32</f>
        <v>201</v>
      </c>
      <c r="F30" s="12">
        <v>78</v>
      </c>
      <c r="G30" s="13">
        <f t="shared" ref="G30:I33" si="32">H30+H31+H32</f>
        <v>0</v>
      </c>
      <c r="H30" s="23"/>
      <c r="I30" s="13">
        <f t="shared" si="32"/>
        <v>196</v>
      </c>
      <c r="J30" s="14">
        <v>70</v>
      </c>
      <c r="K30" s="13">
        <f t="shared" ref="K30" si="33">L30+L31+L32</f>
        <v>-4</v>
      </c>
      <c r="L30" s="15">
        <f t="shared" si="4"/>
        <v>0</v>
      </c>
      <c r="M30" s="15">
        <f t="shared" si="0"/>
        <v>0</v>
      </c>
      <c r="N30" s="13">
        <f>I30/B30*100-100</f>
        <v>-2</v>
      </c>
      <c r="O30" s="13">
        <f>N30+5</f>
        <v>3</v>
      </c>
      <c r="P30" s="15">
        <f t="shared" ref="P30:P47" si="34">M30+5</f>
        <v>5</v>
      </c>
    </row>
    <row r="31" spans="1:16" ht="18.75" x14ac:dyDescent="0.3">
      <c r="A31" s="16"/>
      <c r="B31" s="17"/>
      <c r="C31" s="12" t="s">
        <v>10</v>
      </c>
      <c r="D31" s="12">
        <v>110</v>
      </c>
      <c r="E31" s="18"/>
      <c r="F31" s="12">
        <v>114</v>
      </c>
      <c r="G31" s="18"/>
      <c r="H31" s="23"/>
      <c r="I31" s="18"/>
      <c r="J31" s="14">
        <v>107</v>
      </c>
      <c r="K31" s="18"/>
      <c r="L31" s="15">
        <f t="shared" si="4"/>
        <v>-3</v>
      </c>
      <c r="M31" s="15">
        <f t="shared" si="0"/>
        <v>-2.7272727272727195</v>
      </c>
      <c r="N31" s="18"/>
      <c r="O31" s="18"/>
      <c r="P31" s="15">
        <f t="shared" si="34"/>
        <v>2.2727272727272805</v>
      </c>
    </row>
    <row r="32" spans="1:16" ht="18.75" x14ac:dyDescent="0.3">
      <c r="A32" s="19"/>
      <c r="B32" s="20"/>
      <c r="C32" s="12" t="s">
        <v>11</v>
      </c>
      <c r="D32" s="12">
        <v>20</v>
      </c>
      <c r="E32" s="21"/>
      <c r="F32" s="12">
        <v>9</v>
      </c>
      <c r="G32" s="21"/>
      <c r="H32" s="23"/>
      <c r="I32" s="21"/>
      <c r="J32" s="14">
        <v>19</v>
      </c>
      <c r="K32" s="21"/>
      <c r="L32" s="15">
        <f t="shared" si="4"/>
        <v>-1</v>
      </c>
      <c r="M32" s="15">
        <f t="shared" si="0"/>
        <v>-5</v>
      </c>
      <c r="N32" s="21"/>
      <c r="O32" s="21"/>
      <c r="P32" s="15">
        <f t="shared" si="34"/>
        <v>0</v>
      </c>
    </row>
    <row r="33" spans="1:16" ht="18.75" x14ac:dyDescent="0.3">
      <c r="A33" s="10" t="s">
        <v>21</v>
      </c>
      <c r="B33" s="11">
        <f>D33+D34+D35</f>
        <v>300</v>
      </c>
      <c r="C33" s="12" t="s">
        <v>9</v>
      </c>
      <c r="D33" s="12">
        <v>131</v>
      </c>
      <c r="E33" s="13">
        <f t="shared" ref="E33" si="35">F33+F34+F35</f>
        <v>279</v>
      </c>
      <c r="F33" s="12">
        <v>132</v>
      </c>
      <c r="G33" s="13">
        <f t="shared" si="32"/>
        <v>0</v>
      </c>
      <c r="H33" s="23"/>
      <c r="I33" s="13">
        <f t="shared" si="32"/>
        <v>305</v>
      </c>
      <c r="J33" s="14">
        <v>132</v>
      </c>
      <c r="K33" s="13">
        <f t="shared" ref="K33" si="36">L33+L34+L35</f>
        <v>5</v>
      </c>
      <c r="L33" s="15">
        <f t="shared" si="4"/>
        <v>1</v>
      </c>
      <c r="M33" s="15">
        <f t="shared" si="0"/>
        <v>0.76335877862594259</v>
      </c>
      <c r="N33" s="13">
        <f t="shared" ref="N33" si="37">I33/B33*100-100</f>
        <v>1.6666666666666572</v>
      </c>
      <c r="O33" s="13">
        <f t="shared" ref="O33" si="38">N33+5</f>
        <v>6.6666666666666572</v>
      </c>
      <c r="P33" s="15">
        <f t="shared" si="34"/>
        <v>5.7633587786259426</v>
      </c>
    </row>
    <row r="34" spans="1:16" ht="18.75" x14ac:dyDescent="0.3">
      <c r="A34" s="16"/>
      <c r="B34" s="17"/>
      <c r="C34" s="12" t="s">
        <v>10</v>
      </c>
      <c r="D34" s="12">
        <v>143</v>
      </c>
      <c r="E34" s="18"/>
      <c r="F34" s="12">
        <v>129</v>
      </c>
      <c r="G34" s="18"/>
      <c r="H34" s="23"/>
      <c r="I34" s="18"/>
      <c r="J34" s="14">
        <v>148</v>
      </c>
      <c r="K34" s="18"/>
      <c r="L34" s="15">
        <f t="shared" si="4"/>
        <v>5</v>
      </c>
      <c r="M34" s="15">
        <f t="shared" si="0"/>
        <v>3.4965034965034931</v>
      </c>
      <c r="N34" s="18"/>
      <c r="O34" s="18"/>
      <c r="P34" s="15">
        <f t="shared" si="34"/>
        <v>8.4965034965034931</v>
      </c>
    </row>
    <row r="35" spans="1:16" ht="18.75" x14ac:dyDescent="0.3">
      <c r="A35" s="19"/>
      <c r="B35" s="20"/>
      <c r="C35" s="12" t="s">
        <v>11</v>
      </c>
      <c r="D35" s="12">
        <v>26</v>
      </c>
      <c r="E35" s="21"/>
      <c r="F35" s="12">
        <v>18</v>
      </c>
      <c r="G35" s="21"/>
      <c r="H35" s="23"/>
      <c r="I35" s="21"/>
      <c r="J35" s="14">
        <v>25</v>
      </c>
      <c r="K35" s="21"/>
      <c r="L35" s="15">
        <f t="shared" si="4"/>
        <v>-1</v>
      </c>
      <c r="M35" s="15">
        <f t="shared" si="0"/>
        <v>-3.8461538461538396</v>
      </c>
      <c r="N35" s="21"/>
      <c r="O35" s="21"/>
      <c r="P35" s="15">
        <f t="shared" si="34"/>
        <v>1.1538461538461604</v>
      </c>
    </row>
    <row r="36" spans="1:16" ht="18.75" x14ac:dyDescent="0.3">
      <c r="A36" s="10" t="s">
        <v>22</v>
      </c>
      <c r="B36" s="11">
        <f>D36+D37+D38</f>
        <v>382</v>
      </c>
      <c r="C36" s="12" t="s">
        <v>9</v>
      </c>
      <c r="D36" s="12">
        <v>150</v>
      </c>
      <c r="E36" s="13">
        <f t="shared" ref="E36" si="39">F36+F37+F38</f>
        <v>398</v>
      </c>
      <c r="F36" s="12">
        <v>159</v>
      </c>
      <c r="G36" s="13">
        <f t="shared" ref="G36:I36" si="40">H36+H37+H38</f>
        <v>0</v>
      </c>
      <c r="H36" s="23"/>
      <c r="I36" s="13">
        <f t="shared" si="40"/>
        <v>375</v>
      </c>
      <c r="J36" s="14">
        <v>148</v>
      </c>
      <c r="K36" s="13">
        <f t="shared" ref="K36" si="41">L36+L37+L38</f>
        <v>-7</v>
      </c>
      <c r="L36" s="15">
        <f t="shared" si="4"/>
        <v>-2</v>
      </c>
      <c r="M36" s="15">
        <f t="shared" si="0"/>
        <v>-1.3333333333333286</v>
      </c>
      <c r="N36" s="13">
        <f t="shared" ref="N36" si="42">I36/B36*100-100</f>
        <v>-1.8324607329843019</v>
      </c>
      <c r="O36" s="13">
        <f t="shared" ref="O36" si="43">N36+5</f>
        <v>3.1675392670156981</v>
      </c>
      <c r="P36" s="15">
        <f t="shared" si="34"/>
        <v>3.6666666666666714</v>
      </c>
    </row>
    <row r="37" spans="1:16" ht="18.75" x14ac:dyDescent="0.3">
      <c r="A37" s="16"/>
      <c r="B37" s="17"/>
      <c r="C37" s="12" t="s">
        <v>10</v>
      </c>
      <c r="D37" s="12">
        <v>210</v>
      </c>
      <c r="E37" s="18"/>
      <c r="F37" s="12">
        <v>211</v>
      </c>
      <c r="G37" s="18"/>
      <c r="H37" s="23"/>
      <c r="I37" s="18"/>
      <c r="J37" s="14">
        <v>206</v>
      </c>
      <c r="K37" s="18"/>
      <c r="L37" s="15">
        <f t="shared" si="4"/>
        <v>-4</v>
      </c>
      <c r="M37" s="15">
        <f t="shared" si="0"/>
        <v>-1.9047619047619122</v>
      </c>
      <c r="N37" s="18"/>
      <c r="O37" s="18"/>
      <c r="P37" s="15">
        <f t="shared" si="34"/>
        <v>3.0952380952380878</v>
      </c>
    </row>
    <row r="38" spans="1:16" ht="18.75" x14ac:dyDescent="0.3">
      <c r="A38" s="19"/>
      <c r="B38" s="20"/>
      <c r="C38" s="12" t="s">
        <v>11</v>
      </c>
      <c r="D38" s="12">
        <v>22</v>
      </c>
      <c r="E38" s="21"/>
      <c r="F38" s="12">
        <v>28</v>
      </c>
      <c r="G38" s="21"/>
      <c r="H38" s="23"/>
      <c r="I38" s="21"/>
      <c r="J38" s="14">
        <v>21</v>
      </c>
      <c r="K38" s="21"/>
      <c r="L38" s="15">
        <f t="shared" si="4"/>
        <v>-1</v>
      </c>
      <c r="M38" s="15">
        <f t="shared" si="0"/>
        <v>-4.5454545454545467</v>
      </c>
      <c r="N38" s="21"/>
      <c r="O38" s="21"/>
      <c r="P38" s="15">
        <f t="shared" si="34"/>
        <v>0.45454545454545325</v>
      </c>
    </row>
    <row r="39" spans="1:16" ht="18.75" x14ac:dyDescent="0.3">
      <c r="A39" s="10" t="s">
        <v>23</v>
      </c>
      <c r="B39" s="11">
        <f>D39+D40</f>
        <v>145</v>
      </c>
      <c r="C39" s="12" t="s">
        <v>9</v>
      </c>
      <c r="D39" s="12">
        <v>62</v>
      </c>
      <c r="E39" s="13">
        <f>F39+F40</f>
        <v>146</v>
      </c>
      <c r="F39" s="12">
        <v>66</v>
      </c>
      <c r="G39" s="13">
        <f>H39+H40</f>
        <v>0</v>
      </c>
      <c r="H39" s="23"/>
      <c r="I39" s="13">
        <f>J39+J40</f>
        <v>142</v>
      </c>
      <c r="J39" s="14">
        <v>63</v>
      </c>
      <c r="K39" s="13">
        <f>L39+L40</f>
        <v>-3</v>
      </c>
      <c r="L39" s="15">
        <f t="shared" si="4"/>
        <v>1</v>
      </c>
      <c r="M39" s="15">
        <f t="shared" si="0"/>
        <v>1.6129032258064484</v>
      </c>
      <c r="N39" s="13">
        <f t="shared" ref="N39" si="44">I39/B39*100-100</f>
        <v>-2.0689655172413808</v>
      </c>
      <c r="O39" s="13">
        <f t="shared" ref="O39" si="45">N39+5</f>
        <v>2.9310344827586192</v>
      </c>
      <c r="P39" s="15">
        <f t="shared" si="34"/>
        <v>6.6129032258064484</v>
      </c>
    </row>
    <row r="40" spans="1:16" ht="18.75" x14ac:dyDescent="0.3">
      <c r="A40" s="19"/>
      <c r="B40" s="20"/>
      <c r="C40" s="12" t="s">
        <v>10</v>
      </c>
      <c r="D40" s="12">
        <v>83</v>
      </c>
      <c r="E40" s="21"/>
      <c r="F40" s="12">
        <v>80</v>
      </c>
      <c r="G40" s="21"/>
      <c r="H40" s="23"/>
      <c r="I40" s="21"/>
      <c r="J40" s="14">
        <v>79</v>
      </c>
      <c r="K40" s="21"/>
      <c r="L40" s="15">
        <f t="shared" si="4"/>
        <v>-4</v>
      </c>
      <c r="M40" s="15">
        <f t="shared" si="0"/>
        <v>-4.819277108433738</v>
      </c>
      <c r="N40" s="21"/>
      <c r="O40" s="21"/>
      <c r="P40" s="15">
        <f t="shared" si="34"/>
        <v>0.18072289156626198</v>
      </c>
    </row>
    <row r="41" spans="1:16" ht="18.75" x14ac:dyDescent="0.3">
      <c r="A41" s="10" t="s">
        <v>24</v>
      </c>
      <c r="B41" s="11">
        <f>D41+D42</f>
        <v>83</v>
      </c>
      <c r="C41" s="12" t="s">
        <v>9</v>
      </c>
      <c r="D41" s="12">
        <v>33</v>
      </c>
      <c r="E41" s="13">
        <f>F41+F42</f>
        <v>87</v>
      </c>
      <c r="F41" s="12">
        <v>39</v>
      </c>
      <c r="G41" s="13">
        <f>H41+H42</f>
        <v>0</v>
      </c>
      <c r="H41" s="15"/>
      <c r="I41" s="13">
        <f>J41+J42</f>
        <v>84</v>
      </c>
      <c r="J41" s="14">
        <v>33</v>
      </c>
      <c r="K41" s="13">
        <f>L41+L42</f>
        <v>1</v>
      </c>
      <c r="L41" s="15">
        <f t="shared" si="4"/>
        <v>0</v>
      </c>
      <c r="M41" s="15">
        <f t="shared" si="0"/>
        <v>0</v>
      </c>
      <c r="N41" s="13">
        <f t="shared" ref="N41" si="46">I41/B41*100-100</f>
        <v>1.2048192771084274</v>
      </c>
      <c r="O41" s="13">
        <f t="shared" ref="O41" si="47">N41+5</f>
        <v>6.2048192771084274</v>
      </c>
      <c r="P41" s="15">
        <f t="shared" si="34"/>
        <v>5</v>
      </c>
    </row>
    <row r="42" spans="1:16" ht="18.75" x14ac:dyDescent="0.3">
      <c r="A42" s="19"/>
      <c r="B42" s="20"/>
      <c r="C42" s="12" t="s">
        <v>10</v>
      </c>
      <c r="D42" s="12">
        <v>50</v>
      </c>
      <c r="E42" s="21"/>
      <c r="F42" s="12">
        <v>48</v>
      </c>
      <c r="G42" s="21"/>
      <c r="H42" s="15"/>
      <c r="I42" s="21"/>
      <c r="J42" s="14">
        <v>51</v>
      </c>
      <c r="K42" s="21"/>
      <c r="L42" s="15">
        <f t="shared" si="4"/>
        <v>1</v>
      </c>
      <c r="M42" s="15">
        <f t="shared" si="0"/>
        <v>2</v>
      </c>
      <c r="N42" s="21"/>
      <c r="O42" s="21"/>
      <c r="P42" s="15">
        <f t="shared" si="34"/>
        <v>7</v>
      </c>
    </row>
    <row r="43" spans="1:16" ht="18.75" x14ac:dyDescent="0.3">
      <c r="A43" s="10" t="s">
        <v>25</v>
      </c>
      <c r="B43" s="11">
        <f>D43+D44+D45</f>
        <v>279</v>
      </c>
      <c r="C43" s="12" t="s">
        <v>9</v>
      </c>
      <c r="D43" s="12">
        <v>122</v>
      </c>
      <c r="E43" s="13">
        <f>F43+F44+F45</f>
        <v>279</v>
      </c>
      <c r="F43" s="12">
        <v>115</v>
      </c>
      <c r="G43" s="13">
        <f>H43+H44+H45</f>
        <v>0</v>
      </c>
      <c r="H43" s="23"/>
      <c r="I43" s="13">
        <f>J43+J44+J45</f>
        <v>254</v>
      </c>
      <c r="J43" s="14">
        <v>115</v>
      </c>
      <c r="K43" s="13">
        <f>L43+L44+L45</f>
        <v>-25</v>
      </c>
      <c r="L43" s="15">
        <f t="shared" si="4"/>
        <v>-7</v>
      </c>
      <c r="M43" s="15">
        <f t="shared" si="0"/>
        <v>-5.7377049180327759</v>
      </c>
      <c r="N43" s="13">
        <f>I43/B43*100-100</f>
        <v>-8.9605734767025069</v>
      </c>
      <c r="O43" s="13">
        <f>N43+5</f>
        <v>-3.9605734767025069</v>
      </c>
      <c r="P43" s="15">
        <f t="shared" si="34"/>
        <v>-0.73770491803277594</v>
      </c>
    </row>
    <row r="44" spans="1:16" ht="18.75" x14ac:dyDescent="0.3">
      <c r="A44" s="16"/>
      <c r="B44" s="17"/>
      <c r="C44" s="12" t="s">
        <v>10</v>
      </c>
      <c r="D44" s="12">
        <v>135</v>
      </c>
      <c r="E44" s="18"/>
      <c r="F44" s="12">
        <v>139</v>
      </c>
      <c r="G44" s="18"/>
      <c r="H44" s="23"/>
      <c r="I44" s="18"/>
      <c r="J44" s="14">
        <v>125</v>
      </c>
      <c r="K44" s="18"/>
      <c r="L44" s="15">
        <f t="shared" si="4"/>
        <v>-10</v>
      </c>
      <c r="M44" s="15">
        <f t="shared" si="0"/>
        <v>-7.4074074074074048</v>
      </c>
      <c r="N44" s="18"/>
      <c r="O44" s="18"/>
      <c r="P44" s="15">
        <f t="shared" si="34"/>
        <v>-2.4074074074074048</v>
      </c>
    </row>
    <row r="45" spans="1:16" ht="18.75" x14ac:dyDescent="0.3">
      <c r="A45" s="19"/>
      <c r="B45" s="20"/>
      <c r="C45" s="12" t="s">
        <v>11</v>
      </c>
      <c r="D45" s="12">
        <v>22</v>
      </c>
      <c r="E45" s="21"/>
      <c r="F45" s="12">
        <v>25</v>
      </c>
      <c r="G45" s="21"/>
      <c r="H45" s="23"/>
      <c r="I45" s="21"/>
      <c r="J45" s="14">
        <v>14</v>
      </c>
      <c r="K45" s="21"/>
      <c r="L45" s="15">
        <f t="shared" si="4"/>
        <v>-8</v>
      </c>
      <c r="M45" s="15">
        <f t="shared" si="0"/>
        <v>-36.363636363636367</v>
      </c>
      <c r="N45" s="21"/>
      <c r="O45" s="21"/>
      <c r="P45" s="15">
        <f t="shared" si="34"/>
        <v>-31.363636363636367</v>
      </c>
    </row>
    <row r="46" spans="1:16" ht="18.75" x14ac:dyDescent="0.3">
      <c r="A46" s="10" t="s">
        <v>26</v>
      </c>
      <c r="B46" s="11">
        <f>D46+D47</f>
        <v>20</v>
      </c>
      <c r="C46" s="12" t="s">
        <v>9</v>
      </c>
      <c r="D46" s="12">
        <v>11</v>
      </c>
      <c r="E46" s="13">
        <f>F46+F47</f>
        <v>17</v>
      </c>
      <c r="F46" s="12">
        <v>6</v>
      </c>
      <c r="G46" s="13">
        <f>H46+H47</f>
        <v>0</v>
      </c>
      <c r="H46" s="23"/>
      <c r="I46" s="13">
        <f>J46+J47</f>
        <v>16</v>
      </c>
      <c r="J46" s="14">
        <v>6</v>
      </c>
      <c r="K46" s="13">
        <f>L46+L47</f>
        <v>-4</v>
      </c>
      <c r="L46" s="15">
        <f t="shared" si="4"/>
        <v>-5</v>
      </c>
      <c r="M46" s="15">
        <f t="shared" si="0"/>
        <v>-45.45454545454546</v>
      </c>
      <c r="N46" s="13">
        <f>I46/B46*100-100</f>
        <v>-20</v>
      </c>
      <c r="O46" s="13">
        <f>N46+5</f>
        <v>-15</v>
      </c>
      <c r="P46" s="15">
        <f t="shared" si="34"/>
        <v>-40.45454545454546</v>
      </c>
    </row>
    <row r="47" spans="1:16" ht="18.75" x14ac:dyDescent="0.3">
      <c r="A47" s="19"/>
      <c r="B47" s="20"/>
      <c r="C47" s="12" t="s">
        <v>10</v>
      </c>
      <c r="D47" s="12">
        <v>9</v>
      </c>
      <c r="E47" s="21"/>
      <c r="F47" s="12">
        <v>11</v>
      </c>
      <c r="G47" s="21"/>
      <c r="H47" s="23"/>
      <c r="I47" s="21"/>
      <c r="J47" s="14">
        <v>10</v>
      </c>
      <c r="K47" s="21"/>
      <c r="L47" s="15">
        <f t="shared" si="4"/>
        <v>1</v>
      </c>
      <c r="M47" s="15">
        <f t="shared" si="0"/>
        <v>11.111111111111114</v>
      </c>
      <c r="N47" s="21"/>
      <c r="O47" s="21"/>
      <c r="P47" s="15">
        <f t="shared" si="34"/>
        <v>16.111111111111114</v>
      </c>
    </row>
    <row r="48" spans="1:16" ht="18.75" x14ac:dyDescent="0.3">
      <c r="A48" s="24" t="s">
        <v>27</v>
      </c>
      <c r="B48" s="25">
        <f>SUM(B5:B47)</f>
        <v>5608</v>
      </c>
      <c r="C48" s="26" t="s">
        <v>9</v>
      </c>
      <c r="D48" s="26">
        <f>D5+D8+D11+D14+D17+D20+D23+D25+D27+D30+D33+D36+D39+D41+D43+D46</f>
        <v>2367</v>
      </c>
      <c r="E48" s="27">
        <f>SUM(E5:E47)</f>
        <v>5531</v>
      </c>
      <c r="F48" s="26">
        <f>F5+F8+F11+F14+F17+F20+F23+F25+F27+F30+F33+F36+F39+F41+F43+F46</f>
        <v>2356</v>
      </c>
      <c r="G48" s="27">
        <f>SUM(G5:G47)</f>
        <v>297</v>
      </c>
      <c r="H48" s="28">
        <f>H5+H8+H11+H14+H17+H20+H23+H25+H27+H30+H33+H36+H39+H41+H43+H46</f>
        <v>297</v>
      </c>
      <c r="I48" s="27">
        <f>SUM(I5:I47)</f>
        <v>5551</v>
      </c>
      <c r="J48" s="28">
        <f>J5+J8+J11+J14+J17+J20+J23+J25+J27+J30+J33+J36+J39+J41+J43+J46</f>
        <v>2382</v>
      </c>
      <c r="K48" s="27">
        <f>SUM(K5:K47)</f>
        <v>-57</v>
      </c>
      <c r="L48" s="28">
        <f>L5+L8+L11+L14+L17+L20+L23+L25+L27+L30+L33+L36+L39+L41+L43+L46</f>
        <v>15</v>
      </c>
      <c r="M48" s="29"/>
      <c r="N48" s="27"/>
      <c r="O48" s="27"/>
      <c r="P48" s="30"/>
    </row>
    <row r="49" spans="1:16" ht="18.75" x14ac:dyDescent="0.3">
      <c r="A49" s="31"/>
      <c r="B49" s="32"/>
      <c r="C49" s="26" t="s">
        <v>10</v>
      </c>
      <c r="D49" s="26">
        <f>D6+D9+D12+D15+D18+D21+D24+D26+D28+D31+D34+D37+D40+D42+D44+D47</f>
        <v>2818</v>
      </c>
      <c r="E49" s="33"/>
      <c r="F49" s="26">
        <f>F6+F9+F12+F15+F18+F21+F24+F26+F28+F31+F34+F37+F40+F42+F44+F47</f>
        <v>2787</v>
      </c>
      <c r="G49" s="33"/>
      <c r="H49" s="28">
        <f>H6+H9+H12+H15+H18+H21+H24+H26+H28+H31+H34+H37+H40+H42+H44+H47</f>
        <v>0</v>
      </c>
      <c r="I49" s="33"/>
      <c r="J49" s="28">
        <f>J6+J9+J12+J15+J18+J21+J24+J26+J28+J31+J34+J37+J40+J42+J44+J47</f>
        <v>2791</v>
      </c>
      <c r="K49" s="33"/>
      <c r="L49" s="28">
        <f>L6+L9+L12+L15+L18+L21+L24+L26+L28+L31+L34+L37+L40+L42+L44+L47</f>
        <v>-27</v>
      </c>
      <c r="M49" s="29"/>
      <c r="N49" s="33"/>
      <c r="O49" s="33"/>
      <c r="P49" s="34"/>
    </row>
    <row r="50" spans="1:16" ht="18.75" x14ac:dyDescent="0.3">
      <c r="A50" s="35"/>
      <c r="B50" s="36"/>
      <c r="C50" s="26" t="s">
        <v>11</v>
      </c>
      <c r="D50" s="26">
        <f>D7+D10+D13+D16+D19+D22+D29+D32+D35+D38+D45</f>
        <v>423</v>
      </c>
      <c r="E50" s="37"/>
      <c r="F50" s="26">
        <f>F7+F10+F13+F16+F19+F22+F29+F32+F35+F38+F45</f>
        <v>388</v>
      </c>
      <c r="G50" s="37"/>
      <c r="H50" s="28">
        <f>H7+H10+H13+H16+H19+H22+H29+H32+H35+H38+H45</f>
        <v>0</v>
      </c>
      <c r="I50" s="37"/>
      <c r="J50" s="28">
        <f>J7+J10+J13+J16+J19+J22+J29+J32+J35+J38+J45</f>
        <v>378</v>
      </c>
      <c r="K50" s="37"/>
      <c r="L50" s="28">
        <f>L7+L10+L13+L16+L19+L22+L29+L32+L35+L38+L45</f>
        <v>-45</v>
      </c>
      <c r="M50" s="29"/>
      <c r="N50" s="37"/>
      <c r="O50" s="37"/>
      <c r="P50" s="38"/>
    </row>
  </sheetData>
  <mergeCells count="144">
    <mergeCell ref="A2:D2"/>
    <mergeCell ref="E2:F2"/>
    <mergeCell ref="G2:H2"/>
    <mergeCell ref="I2:J2"/>
    <mergeCell ref="K2:L2"/>
    <mergeCell ref="M2:O2"/>
    <mergeCell ref="P2:P3"/>
    <mergeCell ref="A8:A10"/>
    <mergeCell ref="B8:B10"/>
    <mergeCell ref="E8:E10"/>
    <mergeCell ref="G8:G10"/>
    <mergeCell ref="I8:I10"/>
    <mergeCell ref="K8:K10"/>
    <mergeCell ref="N8:N10"/>
    <mergeCell ref="O8:O10"/>
    <mergeCell ref="A5:A7"/>
    <mergeCell ref="B5:B7"/>
    <mergeCell ref="E5:E7"/>
    <mergeCell ref="G5:G7"/>
    <mergeCell ref="I5:I7"/>
    <mergeCell ref="K5:K7"/>
    <mergeCell ref="N5:N7"/>
    <mergeCell ref="O5:O7"/>
    <mergeCell ref="N11:N13"/>
    <mergeCell ref="O11:O13"/>
    <mergeCell ref="A14:A16"/>
    <mergeCell ref="B14:B16"/>
    <mergeCell ref="E14:E16"/>
    <mergeCell ref="G14:G16"/>
    <mergeCell ref="I14:I16"/>
    <mergeCell ref="K14:K16"/>
    <mergeCell ref="N14:N16"/>
    <mergeCell ref="A11:A13"/>
    <mergeCell ref="B11:B13"/>
    <mergeCell ref="E11:E13"/>
    <mergeCell ref="G11:G13"/>
    <mergeCell ref="I11:I13"/>
    <mergeCell ref="K11:K13"/>
    <mergeCell ref="O14:O16"/>
    <mergeCell ref="A20:A22"/>
    <mergeCell ref="B20:B22"/>
    <mergeCell ref="E20:E22"/>
    <mergeCell ref="G20:G22"/>
    <mergeCell ref="I20:I22"/>
    <mergeCell ref="K20:K22"/>
    <mergeCell ref="N20:N22"/>
    <mergeCell ref="O20:O22"/>
    <mergeCell ref="A17:A19"/>
    <mergeCell ref="B17:B19"/>
    <mergeCell ref="E17:E19"/>
    <mergeCell ref="G17:G19"/>
    <mergeCell ref="I17:I19"/>
    <mergeCell ref="K17:K19"/>
    <mergeCell ref="N17:N19"/>
    <mergeCell ref="O17:O19"/>
    <mergeCell ref="N23:N24"/>
    <mergeCell ref="O23:O24"/>
    <mergeCell ref="A25:A26"/>
    <mergeCell ref="B25:B26"/>
    <mergeCell ref="E25:E26"/>
    <mergeCell ref="G25:G26"/>
    <mergeCell ref="I25:I26"/>
    <mergeCell ref="K25:K26"/>
    <mergeCell ref="N25:N26"/>
    <mergeCell ref="A23:A24"/>
    <mergeCell ref="B23:B24"/>
    <mergeCell ref="E23:E24"/>
    <mergeCell ref="G23:G24"/>
    <mergeCell ref="I23:I24"/>
    <mergeCell ref="K23:K24"/>
    <mergeCell ref="O25:O26"/>
    <mergeCell ref="A30:A32"/>
    <mergeCell ref="B30:B32"/>
    <mergeCell ref="E30:E32"/>
    <mergeCell ref="G30:G32"/>
    <mergeCell ref="I30:I32"/>
    <mergeCell ref="K30:K32"/>
    <mergeCell ref="N30:N32"/>
    <mergeCell ref="O30:O32"/>
    <mergeCell ref="A27:A29"/>
    <mergeCell ref="B27:B29"/>
    <mergeCell ref="E27:E29"/>
    <mergeCell ref="G27:G29"/>
    <mergeCell ref="I27:I29"/>
    <mergeCell ref="K27:K29"/>
    <mergeCell ref="N27:N29"/>
    <mergeCell ref="O27:O29"/>
    <mergeCell ref="N33:N35"/>
    <mergeCell ref="O33:O35"/>
    <mergeCell ref="A36:A38"/>
    <mergeCell ref="B36:B38"/>
    <mergeCell ref="E36:E38"/>
    <mergeCell ref="G36:G38"/>
    <mergeCell ref="I36:I38"/>
    <mergeCell ref="K36:K38"/>
    <mergeCell ref="N36:N38"/>
    <mergeCell ref="A33:A35"/>
    <mergeCell ref="B33:B35"/>
    <mergeCell ref="E33:E35"/>
    <mergeCell ref="G33:G35"/>
    <mergeCell ref="I33:I35"/>
    <mergeCell ref="K33:K35"/>
    <mergeCell ref="O36:O38"/>
    <mergeCell ref="A41:A42"/>
    <mergeCell ref="B41:B42"/>
    <mergeCell ref="E41:E42"/>
    <mergeCell ref="G41:G42"/>
    <mergeCell ref="I41:I42"/>
    <mergeCell ref="K41:K42"/>
    <mergeCell ref="N41:N42"/>
    <mergeCell ref="O41:O42"/>
    <mergeCell ref="A39:A40"/>
    <mergeCell ref="B39:B40"/>
    <mergeCell ref="E39:E40"/>
    <mergeCell ref="G39:G40"/>
    <mergeCell ref="I39:I40"/>
    <mergeCell ref="K39:K40"/>
    <mergeCell ref="N39:N40"/>
    <mergeCell ref="O39:O40"/>
    <mergeCell ref="P48:P50"/>
    <mergeCell ref="N43:N45"/>
    <mergeCell ref="O43:O45"/>
    <mergeCell ref="A46:A47"/>
    <mergeCell ref="B46:B47"/>
    <mergeCell ref="E46:E47"/>
    <mergeCell ref="G46:G47"/>
    <mergeCell ref="I46:I47"/>
    <mergeCell ref="K46:K47"/>
    <mergeCell ref="N46:N47"/>
    <mergeCell ref="A43:A45"/>
    <mergeCell ref="B43:B45"/>
    <mergeCell ref="E43:E45"/>
    <mergeCell ref="G43:G45"/>
    <mergeCell ref="I43:I45"/>
    <mergeCell ref="K43:K45"/>
    <mergeCell ref="O46:O47"/>
    <mergeCell ref="A48:A50"/>
    <mergeCell ref="B48:B50"/>
    <mergeCell ref="E48:E50"/>
    <mergeCell ref="G48:G50"/>
    <mergeCell ref="I48:I50"/>
    <mergeCell ref="K48:K50"/>
    <mergeCell ref="N48:N50"/>
    <mergeCell ref="O48:O50"/>
  </mergeCells>
  <pageMargins left="0.7" right="0.7" top="0.75" bottom="0.75" header="0.3" footer="0.3"/>
  <pageSetup paperSize="9" scale="4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2021-12-03T10:22:33Z</cp:lastPrinted>
  <dcterms:created xsi:type="dcterms:W3CDTF">2019-12-05T08:12:46Z</dcterms:created>
  <dcterms:modified xsi:type="dcterms:W3CDTF">2023-02-13T06:56:16Z</dcterms:modified>
</cp:coreProperties>
</file>